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G:\Samarbetsmappar\AMF Lönestöd feriejobb 2502051\Stödmaterial\"/>
    </mc:Choice>
  </mc:AlternateContent>
  <xr:revisionPtr revIDLastSave="0" documentId="13_ncr:1_{AA64397B-1F7B-4A61-8E3D-97527A98DEB3}" xr6:coauthVersionLast="47" xr6:coauthVersionMax="47" xr10:uidLastSave="{00000000-0000-0000-0000-000000000000}"/>
  <workbookProtection workbookAlgorithmName="SHA-512" workbookHashValue="YUkshaayFikAkhkzx648kBypNcL5WWUqYlrCNEYJOl6m7rPSmgQYRa4PDfl704X1x3ITDIytvkE78MOrY/IuIw==" workbookSaltValue="0v7fJ+z4Xfah2Ow4vK5tyA==" workbookSpinCount="100000" lockStructure="1"/>
  <bookViews>
    <workbookView xWindow="-110" yWindow="-110" windowWidth="19420" windowHeight="10300" xr2:uid="{D44C7847-DDA9-4CF1-AD80-160F7C9015B5}"/>
  </bookViews>
  <sheets>
    <sheet name="Instruktioner" sheetId="7" r:id="rId1"/>
    <sheet name="Förening-bolag" sheetId="8" r:id="rId2"/>
    <sheet name="Ungdomar" sheetId="3" r:id="rId3"/>
    <sheet name="Sammanställning" sheetId="9" r:id="rId4"/>
    <sheet name="Postnr" sheetId="6" state="hidden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08" i="3" l="1"/>
  <c r="L107" i="3"/>
  <c r="L106" i="3"/>
  <c r="L105" i="3"/>
  <c r="L104" i="3"/>
  <c r="L103" i="3"/>
  <c r="L102" i="3"/>
  <c r="L101" i="3"/>
  <c r="L100" i="3"/>
  <c r="L99" i="3"/>
  <c r="L98" i="3"/>
  <c r="L97" i="3"/>
  <c r="L96" i="3"/>
  <c r="L95" i="3"/>
  <c r="L94" i="3"/>
  <c r="L93" i="3"/>
  <c r="L92" i="3"/>
  <c r="L91" i="3"/>
  <c r="L90" i="3"/>
  <c r="L89" i="3"/>
  <c r="L88" i="3"/>
  <c r="L87" i="3"/>
  <c r="L86" i="3"/>
  <c r="L85" i="3"/>
  <c r="L84" i="3"/>
  <c r="L83" i="3"/>
  <c r="L82" i="3"/>
  <c r="L81" i="3"/>
  <c r="L80" i="3"/>
  <c r="L79" i="3"/>
  <c r="L78" i="3"/>
  <c r="L77" i="3"/>
  <c r="L76" i="3"/>
  <c r="L75" i="3"/>
  <c r="L74" i="3"/>
  <c r="L73" i="3"/>
  <c r="L72" i="3"/>
  <c r="L71" i="3"/>
  <c r="L70" i="3"/>
  <c r="L69" i="3"/>
  <c r="L68" i="3"/>
  <c r="L67" i="3"/>
  <c r="L66" i="3"/>
  <c r="L65" i="3"/>
  <c r="L64" i="3"/>
  <c r="L63" i="3"/>
  <c r="L62" i="3"/>
  <c r="L61" i="3"/>
  <c r="L60" i="3"/>
  <c r="L59" i="3"/>
  <c r="L58" i="3"/>
  <c r="L57" i="3"/>
  <c r="L56" i="3"/>
  <c r="L55" i="3"/>
  <c r="L54" i="3"/>
  <c r="L53" i="3"/>
  <c r="L52" i="3"/>
  <c r="L51" i="3"/>
  <c r="L50" i="3"/>
  <c r="L49" i="3"/>
  <c r="L48" i="3"/>
  <c r="L47" i="3"/>
  <c r="L46" i="3"/>
  <c r="L45" i="3"/>
  <c r="L44" i="3"/>
  <c r="L43" i="3"/>
  <c r="L42" i="3"/>
  <c r="L41" i="3"/>
  <c r="L40" i="3"/>
  <c r="L39" i="3"/>
  <c r="L38" i="3"/>
  <c r="L37" i="3"/>
  <c r="L36" i="3"/>
  <c r="L35" i="3"/>
  <c r="L34" i="3"/>
  <c r="L33" i="3"/>
  <c r="L32" i="3"/>
  <c r="L31" i="3"/>
  <c r="L30" i="3"/>
  <c r="L29" i="3"/>
  <c r="L28" i="3"/>
  <c r="L27" i="3"/>
  <c r="L26" i="3"/>
  <c r="L25" i="3"/>
  <c r="L24" i="3"/>
  <c r="L23" i="3"/>
  <c r="L22" i="3"/>
  <c r="L21" i="3"/>
  <c r="L20" i="3"/>
  <c r="L19" i="3"/>
  <c r="L18" i="3"/>
  <c r="L17" i="3"/>
  <c r="L16" i="3"/>
  <c r="L15" i="3"/>
  <c r="L14" i="3"/>
  <c r="L13" i="3"/>
  <c r="L12" i="3"/>
  <c r="L11" i="3"/>
  <c r="L10" i="3"/>
  <c r="L9" i="3"/>
  <c r="E10" i="3"/>
  <c r="E9" i="3"/>
  <c r="E9" i="9" l="1"/>
  <c r="D9" i="9"/>
  <c r="C9" i="9"/>
  <c r="E8" i="9"/>
  <c r="D8" i="9"/>
  <c r="C8" i="9"/>
  <c r="E7" i="9"/>
  <c r="D7" i="9"/>
  <c r="C7" i="9"/>
  <c r="E108" i="3"/>
  <c r="E107" i="3"/>
  <c r="E106" i="3"/>
  <c r="E105" i="3"/>
  <c r="E104" i="3"/>
  <c r="E103" i="3"/>
  <c r="E102" i="3"/>
  <c r="E101" i="3"/>
  <c r="E100" i="3"/>
  <c r="E99" i="3"/>
  <c r="E98" i="3"/>
  <c r="E97" i="3"/>
  <c r="E96" i="3"/>
  <c r="E95" i="3"/>
  <c r="E94" i="3"/>
  <c r="E93" i="3"/>
  <c r="E92" i="3"/>
  <c r="E91" i="3"/>
  <c r="E90" i="3"/>
  <c r="E89" i="3"/>
  <c r="E88" i="3"/>
  <c r="E87" i="3"/>
  <c r="E86" i="3"/>
  <c r="E85" i="3"/>
  <c r="E84" i="3"/>
  <c r="E83" i="3"/>
  <c r="E82" i="3"/>
  <c r="E81" i="3"/>
  <c r="E80" i="3"/>
  <c r="E79" i="3"/>
  <c r="E78" i="3"/>
  <c r="E77" i="3"/>
  <c r="E76" i="3"/>
  <c r="E75" i="3"/>
  <c r="E74" i="3"/>
  <c r="E73" i="3"/>
  <c r="E72" i="3"/>
  <c r="E71" i="3"/>
  <c r="E70" i="3"/>
  <c r="E69" i="3"/>
  <c r="E68" i="3"/>
  <c r="E67" i="3"/>
  <c r="E66" i="3"/>
  <c r="E65" i="3"/>
  <c r="E64" i="3"/>
  <c r="E63" i="3"/>
  <c r="E62" i="3"/>
  <c r="E61" i="3"/>
  <c r="E60" i="3"/>
  <c r="E59" i="3"/>
  <c r="E58" i="3"/>
  <c r="E57" i="3"/>
  <c r="E56" i="3"/>
  <c r="E55" i="3"/>
  <c r="E54" i="3"/>
  <c r="E53" i="3"/>
  <c r="E52" i="3"/>
  <c r="E51" i="3"/>
  <c r="E50" i="3"/>
  <c r="E49" i="3"/>
  <c r="E48" i="3"/>
  <c r="E47" i="3"/>
  <c r="E46" i="3"/>
  <c r="E45" i="3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H9" i="9" l="1"/>
  <c r="C12" i="9"/>
  <c r="G8" i="9"/>
  <c r="H8" i="9"/>
  <c r="G7" i="9"/>
  <c r="H7" i="9"/>
  <c r="G9" i="9"/>
  <c r="E10" i="9"/>
  <c r="C10" i="9"/>
  <c r="D10" i="9"/>
  <c r="H10" i="9" l="1"/>
  <c r="G10" i="9"/>
</calcChain>
</file>

<file path=xl/sharedStrings.xml><?xml version="1.0" encoding="utf-8"?>
<sst xmlns="http://schemas.openxmlformats.org/spreadsheetml/2006/main" count="368" uniqueCount="364">
  <si>
    <t>Personnummer</t>
  </si>
  <si>
    <t>Förnamn</t>
  </si>
  <si>
    <t>Efternamn</t>
  </si>
  <si>
    <t>Kön</t>
  </si>
  <si>
    <t>Postnummer</t>
  </si>
  <si>
    <t>Antal veckor</t>
  </si>
  <si>
    <t>Årskurs</t>
  </si>
  <si>
    <t>Årskurs 9</t>
  </si>
  <si>
    <t>IMS under 18 år</t>
  </si>
  <si>
    <t>IMS över 18 år</t>
  </si>
  <si>
    <t>741 74</t>
  </si>
  <si>
    <t>743 61</t>
  </si>
  <si>
    <t>743 74</t>
  </si>
  <si>
    <t>743 81</t>
  </si>
  <si>
    <t>743 82</t>
  </si>
  <si>
    <t>744 97</t>
  </si>
  <si>
    <t>752 17</t>
  </si>
  <si>
    <t>752 18</t>
  </si>
  <si>
    <t>752 19</t>
  </si>
  <si>
    <t>752 20</t>
  </si>
  <si>
    <t>752 21</t>
  </si>
  <si>
    <t>752 22</t>
  </si>
  <si>
    <t>752 23</t>
  </si>
  <si>
    <t>752 24</t>
  </si>
  <si>
    <t>752 25</t>
  </si>
  <si>
    <t>752 26</t>
  </si>
  <si>
    <t>752 27</t>
  </si>
  <si>
    <t>752 28</t>
  </si>
  <si>
    <t>752 29</t>
  </si>
  <si>
    <t>752 30</t>
  </si>
  <si>
    <t>752 31</t>
  </si>
  <si>
    <t>752 32</t>
  </si>
  <si>
    <t>752 33</t>
  </si>
  <si>
    <t>752 34</t>
  </si>
  <si>
    <t>752 35</t>
  </si>
  <si>
    <t>752 36</t>
  </si>
  <si>
    <t>752 37</t>
  </si>
  <si>
    <t>752 38</t>
  </si>
  <si>
    <t>752 39</t>
  </si>
  <si>
    <t>752 40</t>
  </si>
  <si>
    <t>752 41</t>
  </si>
  <si>
    <t>752 42</t>
  </si>
  <si>
    <t>752 43</t>
  </si>
  <si>
    <t>752 44</t>
  </si>
  <si>
    <t>752 58</t>
  </si>
  <si>
    <t>752 60</t>
  </si>
  <si>
    <t>752 61</t>
  </si>
  <si>
    <t>752 62</t>
  </si>
  <si>
    <t>752 63</t>
  </si>
  <si>
    <t>752 64</t>
  </si>
  <si>
    <t>752 65</t>
  </si>
  <si>
    <t>752 66</t>
  </si>
  <si>
    <t>752 67</t>
  </si>
  <si>
    <t>752 68</t>
  </si>
  <si>
    <t>752 71</t>
  </si>
  <si>
    <t>752 72</t>
  </si>
  <si>
    <t>752 73</t>
  </si>
  <si>
    <t>753 08</t>
  </si>
  <si>
    <t>753 09</t>
  </si>
  <si>
    <t>753 10</t>
  </si>
  <si>
    <t>753 11</t>
  </si>
  <si>
    <t>753 12</t>
  </si>
  <si>
    <t>753 13</t>
  </si>
  <si>
    <t>753 14</t>
  </si>
  <si>
    <t>753 15</t>
  </si>
  <si>
    <t>753 16</t>
  </si>
  <si>
    <t>753 17</t>
  </si>
  <si>
    <t>753 18</t>
  </si>
  <si>
    <t>753 19</t>
  </si>
  <si>
    <t>753 20</t>
  </si>
  <si>
    <t>753 21</t>
  </si>
  <si>
    <t>753 22</t>
  </si>
  <si>
    <t>753 23</t>
  </si>
  <si>
    <t>753 24</t>
  </si>
  <si>
    <t>753 25</t>
  </si>
  <si>
    <t>753 26</t>
  </si>
  <si>
    <t>753 27</t>
  </si>
  <si>
    <t>753 28</t>
  </si>
  <si>
    <t>753 29</t>
  </si>
  <si>
    <t>753 30</t>
  </si>
  <si>
    <t>753 31</t>
  </si>
  <si>
    <t>753 32</t>
  </si>
  <si>
    <t>753 33</t>
  </si>
  <si>
    <t>753 34</t>
  </si>
  <si>
    <t>753 35</t>
  </si>
  <si>
    <t>753 36</t>
  </si>
  <si>
    <t>753 37</t>
  </si>
  <si>
    <t>753 40</t>
  </si>
  <si>
    <t>754 18</t>
  </si>
  <si>
    <t>754 19</t>
  </si>
  <si>
    <t>754 20</t>
  </si>
  <si>
    <t>754 21</t>
  </si>
  <si>
    <t>754 22</t>
  </si>
  <si>
    <t>754 23</t>
  </si>
  <si>
    <t>754 24</t>
  </si>
  <si>
    <t>754 25</t>
  </si>
  <si>
    <t>754 26</t>
  </si>
  <si>
    <t>754 27</t>
  </si>
  <si>
    <t>754 28</t>
  </si>
  <si>
    <t>754 29</t>
  </si>
  <si>
    <t>754 30</t>
  </si>
  <si>
    <t>754 31</t>
  </si>
  <si>
    <t>754 32</t>
  </si>
  <si>
    <t>754 33</t>
  </si>
  <si>
    <t>754 34</t>
  </si>
  <si>
    <t>754 35</t>
  </si>
  <si>
    <t>754 36</t>
  </si>
  <si>
    <t>754 37</t>
  </si>
  <si>
    <t>754 39</t>
  </si>
  <si>
    <t>754 40</t>
  </si>
  <si>
    <t>754 41</t>
  </si>
  <si>
    <t>754 42</t>
  </si>
  <si>
    <t>754 43</t>
  </si>
  <si>
    <t>754 45</t>
  </si>
  <si>
    <t>754 46</t>
  </si>
  <si>
    <t>754 47</t>
  </si>
  <si>
    <t>754 48</t>
  </si>
  <si>
    <t>754 49</t>
  </si>
  <si>
    <t>754 50</t>
  </si>
  <si>
    <t>754 52</t>
  </si>
  <si>
    <t>754 53</t>
  </si>
  <si>
    <t>754 54</t>
  </si>
  <si>
    <t>754 60</t>
  </si>
  <si>
    <t>754 71</t>
  </si>
  <si>
    <t>755 91</t>
  </si>
  <si>
    <t>755 92</t>
  </si>
  <si>
    <t>755 93</t>
  </si>
  <si>
    <t>755 94</t>
  </si>
  <si>
    <t>756 42</t>
  </si>
  <si>
    <t>756 43</t>
  </si>
  <si>
    <t>756 44</t>
  </si>
  <si>
    <t>756 45</t>
  </si>
  <si>
    <t>756 46</t>
  </si>
  <si>
    <t>756 47</t>
  </si>
  <si>
    <t>756 48</t>
  </si>
  <si>
    <t>756 49</t>
  </si>
  <si>
    <t>756 50</t>
  </si>
  <si>
    <t>756 51</t>
  </si>
  <si>
    <t>756 52</t>
  </si>
  <si>
    <t>756 53</t>
  </si>
  <si>
    <t>756 54</t>
  </si>
  <si>
    <t>756 55</t>
  </si>
  <si>
    <t>757 52</t>
  </si>
  <si>
    <t>757 53</t>
  </si>
  <si>
    <t>757 54</t>
  </si>
  <si>
    <t>757 55</t>
  </si>
  <si>
    <t>757 56</t>
  </si>
  <si>
    <t>757 57</t>
  </si>
  <si>
    <t>757 58</t>
  </si>
  <si>
    <t>757 59</t>
  </si>
  <si>
    <t>Gatuadress</t>
  </si>
  <si>
    <t>1 vecka</t>
  </si>
  <si>
    <t>2 veckor</t>
  </si>
  <si>
    <t>3 veckor</t>
  </si>
  <si>
    <t>Flickor</t>
  </si>
  <si>
    <t>Pojkar</t>
  </si>
  <si>
    <t>754 73</t>
  </si>
  <si>
    <t>741 72</t>
  </si>
  <si>
    <t>741 97</t>
  </si>
  <si>
    <t>747 91</t>
  </si>
  <si>
    <t>747 93</t>
  </si>
  <si>
    <t>747 94</t>
  </si>
  <si>
    <t>743 62</t>
  </si>
  <si>
    <t>743 63</t>
  </si>
  <si>
    <t>743 64</t>
  </si>
  <si>
    <t>743 71</t>
  </si>
  <si>
    <t>743 72</t>
  </si>
  <si>
    <t>743 73</t>
  </si>
  <si>
    <t>743 86</t>
  </si>
  <si>
    <t>743 87</t>
  </si>
  <si>
    <t>762 97</t>
  </si>
  <si>
    <t>744 96</t>
  </si>
  <si>
    <t>741 98</t>
  </si>
  <si>
    <t>741 73</t>
  </si>
  <si>
    <t>762 96</t>
  </si>
  <si>
    <t>743 94</t>
  </si>
  <si>
    <t>743 30</t>
  </si>
  <si>
    <t>743 32</t>
  </si>
  <si>
    <t>743 34</t>
  </si>
  <si>
    <t>743 35</t>
  </si>
  <si>
    <t>743 40</t>
  </si>
  <si>
    <t>743 41</t>
  </si>
  <si>
    <t>743 45</t>
  </si>
  <si>
    <t>743 91</t>
  </si>
  <si>
    <t>713 50</t>
  </si>
  <si>
    <t>743 92</t>
  </si>
  <si>
    <t>743 93</t>
  </si>
  <si>
    <t>755 76</t>
  </si>
  <si>
    <t>755 77</t>
  </si>
  <si>
    <t>755 78</t>
  </si>
  <si>
    <t>749 63</t>
  </si>
  <si>
    <t>741 51</t>
  </si>
  <si>
    <t>741 52</t>
  </si>
  <si>
    <t>741 76</t>
  </si>
  <si>
    <t>741 77</t>
  </si>
  <si>
    <t>741 78</t>
  </si>
  <si>
    <t>743 95</t>
  </si>
  <si>
    <t>752 55</t>
  </si>
  <si>
    <t>752 56</t>
  </si>
  <si>
    <t>752 57</t>
  </si>
  <si>
    <t>752 69</t>
  </si>
  <si>
    <t>753 41</t>
  </si>
  <si>
    <t>753 42</t>
  </si>
  <si>
    <t>753 43</t>
  </si>
  <si>
    <t>754 44</t>
  </si>
  <si>
    <t>754 55</t>
  </si>
  <si>
    <t>754 63</t>
  </si>
  <si>
    <t>754 72</t>
  </si>
  <si>
    <t>754 74</t>
  </si>
  <si>
    <t>755 50</t>
  </si>
  <si>
    <t>756 56</t>
  </si>
  <si>
    <t>756 57</t>
  </si>
  <si>
    <t>756 58</t>
  </si>
  <si>
    <t>756 59</t>
  </si>
  <si>
    <t>756 60</t>
  </si>
  <si>
    <t>Totalt antal</t>
  </si>
  <si>
    <t>Du som administrerar feriejobb får i den här filen stöd för att registrera och beräkna lönestöd.</t>
  </si>
  <si>
    <t>Du kan bara fylla i de fält som har färgad bakgrund. Alla andra fält är låsta.</t>
  </si>
  <si>
    <r>
      <t xml:space="preserve">Steg 3: Fyll i uppgifter på fliken </t>
    </r>
    <r>
      <rPr>
        <b/>
        <sz val="11"/>
        <color theme="1"/>
        <rFont val="Source Sans Pro"/>
        <family val="2"/>
        <scheme val="minor"/>
      </rPr>
      <t>Ungdomar</t>
    </r>
    <r>
      <rPr>
        <sz val="11"/>
        <color theme="1"/>
        <rFont val="Source Sans Pro"/>
        <family val="2"/>
        <scheme val="minor"/>
      </rPr>
      <t>.</t>
    </r>
  </si>
  <si>
    <r>
      <t xml:space="preserve">Steg 4: Öppna fliken </t>
    </r>
    <r>
      <rPr>
        <b/>
        <sz val="11"/>
        <color theme="1"/>
        <rFont val="Source Sans Pro"/>
        <family val="2"/>
        <scheme val="minor"/>
      </rPr>
      <t>Sammanställning</t>
    </r>
    <r>
      <rPr>
        <sz val="11"/>
        <color theme="1"/>
        <rFont val="Source Sans Pro"/>
        <family val="2"/>
        <scheme val="minor"/>
      </rPr>
      <t xml:space="preserve">. Där kan du se antalet ungdomar i respektive årskurs, antal veckor de arbetat, kön och det totala lönestödet ni kommer att få. </t>
    </r>
  </si>
  <si>
    <t>För att lönestödet ska betalas ut behöver vi också kopior av ungdomarnas lönespecifikationer.</t>
  </si>
  <si>
    <t xml:space="preserve">De laddar du också upp i formuläret. </t>
  </si>
  <si>
    <r>
      <t xml:space="preserve">Du ska fylla i uppgifter på fliken </t>
    </r>
    <r>
      <rPr>
        <b/>
        <sz val="11"/>
        <color theme="1"/>
        <rFont val="Source Sans Pro"/>
        <family val="2"/>
        <scheme val="minor"/>
      </rPr>
      <t>Förening-Bolag</t>
    </r>
    <r>
      <rPr>
        <sz val="11"/>
        <color theme="1"/>
        <rFont val="Source Sans Pro"/>
        <family val="2"/>
        <scheme val="minor"/>
      </rPr>
      <t xml:space="preserve"> och på fliken </t>
    </r>
    <r>
      <rPr>
        <b/>
        <sz val="11"/>
        <color theme="1"/>
        <rFont val="Source Sans Pro"/>
        <family val="2"/>
        <scheme val="minor"/>
      </rPr>
      <t>Ungdomar</t>
    </r>
    <r>
      <rPr>
        <sz val="11"/>
        <color theme="1"/>
        <rFont val="Source Sans Pro"/>
        <family val="2"/>
        <scheme val="minor"/>
      </rPr>
      <t>.</t>
    </r>
  </si>
  <si>
    <r>
      <t xml:space="preserve">Steg 2: Fyll i uppgifter på fliken </t>
    </r>
    <r>
      <rPr>
        <b/>
        <sz val="11"/>
        <color theme="1"/>
        <rFont val="Source Sans Pro"/>
        <family val="2"/>
        <scheme val="minor"/>
      </rPr>
      <t>Förening-Bolag</t>
    </r>
    <r>
      <rPr>
        <sz val="11"/>
        <color theme="1"/>
        <rFont val="Source Sans Pro"/>
        <family val="2"/>
        <scheme val="minor"/>
      </rPr>
      <t>.</t>
    </r>
  </si>
  <si>
    <r>
      <t xml:space="preserve">Steg 1: Spara en kopia av filen (Klicka Arkiv - Spara som). I filnamnet ska </t>
    </r>
    <r>
      <rPr>
        <b/>
        <sz val="11"/>
        <color theme="1"/>
        <rFont val="Source Sans Pro"/>
        <family val="2"/>
        <scheme val="minor"/>
      </rPr>
      <t xml:space="preserve">föreningens/bolagets namn </t>
    </r>
    <r>
      <rPr>
        <sz val="11"/>
        <color theme="1"/>
        <rFont val="Source Sans Pro"/>
        <family val="2"/>
        <scheme val="minor"/>
      </rPr>
      <t xml:space="preserve">finnas med. </t>
    </r>
  </si>
  <si>
    <t>Bra att veta innan du börjar</t>
  </si>
  <si>
    <t>Filen har flera flikar. Du växlar mellan flikarna nederst på sidan.</t>
  </si>
  <si>
    <t>Så här gör du steg för steg</t>
  </si>
  <si>
    <t>Frågor eller problem</t>
  </si>
  <si>
    <t>Om du behöver hjälp kan du kontakta oss på lonestod.feriejobb@uppsala.se.</t>
  </si>
  <si>
    <t>Uppgifterna beräknas automatiskt</t>
  </si>
  <si>
    <t>Ungdomarnas uppgifter</t>
  </si>
  <si>
    <t xml:space="preserve">Du ska fylla i en rad för varje ungdom som feriarbetat i föreningen/bolaget. </t>
  </si>
  <si>
    <t>Ungdom 1</t>
  </si>
  <si>
    <t>Ungdom 2</t>
  </si>
  <si>
    <t>Ungdom 3</t>
  </si>
  <si>
    <t>Ungdom 4</t>
  </si>
  <si>
    <t>Ungdom 5</t>
  </si>
  <si>
    <t>Ungdom 6</t>
  </si>
  <si>
    <t>Ungdom 7</t>
  </si>
  <si>
    <t>Ungdom 8</t>
  </si>
  <si>
    <t>Ungdom 9</t>
  </si>
  <si>
    <t>Ungdom 10</t>
  </si>
  <si>
    <t>Ungdom 11</t>
  </si>
  <si>
    <t>Ungdom 12</t>
  </si>
  <si>
    <t>Ungdom 13</t>
  </si>
  <si>
    <t>Ungdom 14</t>
  </si>
  <si>
    <t>Ungdom 15</t>
  </si>
  <si>
    <t>Ungdom 16</t>
  </si>
  <si>
    <t>Ungdom 17</t>
  </si>
  <si>
    <t>Ungdom 18</t>
  </si>
  <si>
    <t>Ungdom 19</t>
  </si>
  <si>
    <t>Ungdom 20</t>
  </si>
  <si>
    <t>Ungdom 21</t>
  </si>
  <si>
    <t>Ungdom 22</t>
  </si>
  <si>
    <t>Ungdom 23</t>
  </si>
  <si>
    <t>Ungdom 24</t>
  </si>
  <si>
    <t>Ungdom 25</t>
  </si>
  <si>
    <t>Ungdom 26</t>
  </si>
  <si>
    <t>Ungdom 27</t>
  </si>
  <si>
    <t>Ungdom 28</t>
  </si>
  <si>
    <t>Ungdom 29</t>
  </si>
  <si>
    <t>Ungdom 30</t>
  </si>
  <si>
    <t>Ungdom 31</t>
  </si>
  <si>
    <t>Ungdom 32</t>
  </si>
  <si>
    <t>Ungdom 33</t>
  </si>
  <si>
    <t>Ungdom 34</t>
  </si>
  <si>
    <t>Ungdom 35</t>
  </si>
  <si>
    <t>Ungdom 36</t>
  </si>
  <si>
    <t>Ungdom 37</t>
  </si>
  <si>
    <t>Ungdom 38</t>
  </si>
  <si>
    <t>Ungdom 39</t>
  </si>
  <si>
    <t>Ungdom 40</t>
  </si>
  <si>
    <t>Ungdom 41</t>
  </si>
  <si>
    <t>Ungdom 42</t>
  </si>
  <si>
    <t>Ungdom 43</t>
  </si>
  <si>
    <t>Ungdom 44</t>
  </si>
  <si>
    <t>Ungdom 45</t>
  </si>
  <si>
    <t>Ungdom 46</t>
  </si>
  <si>
    <t>Ungdom 47</t>
  </si>
  <si>
    <t>Ungdom 48</t>
  </si>
  <si>
    <t>Ungdom 49</t>
  </si>
  <si>
    <t>Ungdom 50</t>
  </si>
  <si>
    <t>Ungdom 51</t>
  </si>
  <si>
    <t>Ungdom 52</t>
  </si>
  <si>
    <t>Ungdom 53</t>
  </si>
  <si>
    <t>Ungdom 54</t>
  </si>
  <si>
    <t>Ungdom 55</t>
  </si>
  <si>
    <t>Ungdom 56</t>
  </si>
  <si>
    <t>Ungdom 57</t>
  </si>
  <si>
    <t>Ungdom 58</t>
  </si>
  <si>
    <t>Ungdom 59</t>
  </si>
  <si>
    <t>Ungdom 60</t>
  </si>
  <si>
    <t>Ungdom 61</t>
  </si>
  <si>
    <t>Ungdom 62</t>
  </si>
  <si>
    <t>Ungdom 63</t>
  </si>
  <si>
    <t>Ungdom 64</t>
  </si>
  <si>
    <t>Ungdom 65</t>
  </si>
  <si>
    <t>Ungdom 66</t>
  </si>
  <si>
    <t>Ungdom 67</t>
  </si>
  <si>
    <t>Ungdom 68</t>
  </si>
  <si>
    <t>Ungdom 69</t>
  </si>
  <si>
    <t>Ungdom 70</t>
  </si>
  <si>
    <t>Ungdom 71</t>
  </si>
  <si>
    <t>Ungdom 72</t>
  </si>
  <si>
    <t>Ungdom 73</t>
  </si>
  <si>
    <t>Ungdom 74</t>
  </si>
  <si>
    <t>Ungdom 75</t>
  </si>
  <si>
    <t>Ungdom 76</t>
  </si>
  <si>
    <t>Ungdom 77</t>
  </si>
  <si>
    <t>Ungdom 78</t>
  </si>
  <si>
    <t>Ungdom 79</t>
  </si>
  <si>
    <t>Ungdom 80</t>
  </si>
  <si>
    <t>Ungdom 81</t>
  </si>
  <si>
    <t>Ungdom 82</t>
  </si>
  <si>
    <t>Ungdom 83</t>
  </si>
  <si>
    <t>Ungdom 84</t>
  </si>
  <si>
    <t>Ungdom 85</t>
  </si>
  <si>
    <t>Ungdom 86</t>
  </si>
  <si>
    <t>Ungdom 87</t>
  </si>
  <si>
    <t>Ungdom 88</t>
  </si>
  <si>
    <t>Ungdom 89</t>
  </si>
  <si>
    <t>Ungdom 90</t>
  </si>
  <si>
    <t>Ungdom 91</t>
  </si>
  <si>
    <t>Ungdom 92</t>
  </si>
  <si>
    <t>Ungdom 93</t>
  </si>
  <si>
    <t>Ungdom 94</t>
  </si>
  <si>
    <t>Ungdom 95</t>
  </si>
  <si>
    <t>Ungdom 96</t>
  </si>
  <si>
    <t>Ungdom 97</t>
  </si>
  <si>
    <t>Ungdom 98</t>
  </si>
  <si>
    <t>Ungdom 99</t>
  </si>
  <si>
    <t>Ungdom 100</t>
  </si>
  <si>
    <t>Skriv i formen ÅÅMMDD-xxxx</t>
  </si>
  <si>
    <t>Fylls i automatiskt</t>
  </si>
  <si>
    <t>Skriv i formen NNN NN</t>
  </si>
  <si>
    <t>Obsververa att ungdomen måste vara skriven i Uppsala kommun för att du ska kunna få lönestöd.</t>
  </si>
  <si>
    <t>Er ersättning (kr)</t>
  </si>
  <si>
    <t>Timlön (kr)</t>
  </si>
  <si>
    <t>Organisationsnummer</t>
  </si>
  <si>
    <t>Postort</t>
  </si>
  <si>
    <t>Kontaktperson, namn</t>
  </si>
  <si>
    <t>Kontaktperson, e-post</t>
  </si>
  <si>
    <t>Kontaktperson, telefon</t>
  </si>
  <si>
    <t>Lönestödet betalas till</t>
  </si>
  <si>
    <t>Kontonummer</t>
  </si>
  <si>
    <t>Klicka i rutan och sedan på pilen för att välja bankgiro, plusgiro eller bankkonto.</t>
  </si>
  <si>
    <t>Föreningens/bolagets namn</t>
  </si>
  <si>
    <t>Föreningens/bolagets uppgifter</t>
  </si>
  <si>
    <t>(Välj alternativ med pil till höger)</t>
  </si>
  <si>
    <t xml:space="preserve">Fyll i formuläret på sidan och ladda upp filen. </t>
  </si>
  <si>
    <t>Registrera och beräkna lönestöd - föreningar och bolag</t>
  </si>
  <si>
    <t xml:space="preserve">Steg 5: Spara filen. Öppna sedan webbsidan Lönestöd när du anställer ungdomar för feriejobb (https://www.uppsala.se/jobb/tillfalliga/lonestod-feriejobb/). </t>
  </si>
  <si>
    <t>https://www.uppsala.se/jobb/tillfalliga/lonestod-feriejobb/</t>
  </si>
  <si>
    <t>Feriejobb 2026</t>
  </si>
  <si>
    <t>Årskurs 
2025-2026</t>
  </si>
  <si>
    <t>Antal timmar</t>
  </si>
  <si>
    <t>Antal veckor med handledare</t>
  </si>
  <si>
    <t>Handledare</t>
  </si>
  <si>
    <t>Skriv in antal arbetade timmar</t>
  </si>
  <si>
    <t>Arb.giv.avgift</t>
  </si>
  <si>
    <t>Har arbetsgivaravgift betalats ut?</t>
  </si>
  <si>
    <t>Preliminär ersättning</t>
  </si>
  <si>
    <t>Sammanställning för sommaren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</si>
</sst>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&quot;kr&quot;"/>
    <numFmt numFmtId="165" formatCode="#,##0.00\ &quot;kr&quot;"/>
  </numFmts>
  <fonts count="15" x14ac:knownFonts="1">
    <font>
      <sz val="11"/>
      <color theme="1"/>
      <name val="Source Sans Pro"/>
      <family val="2"/>
      <scheme val="minor"/>
    </font>
    <font>
      <b/>
      <sz val="11"/>
      <color theme="1"/>
      <name val="Source Sans Pro"/>
      <family val="2"/>
      <scheme val="minor"/>
    </font>
    <font>
      <b/>
      <sz val="26"/>
      <color rgb="FF000000"/>
      <name val="Source Sans Pro"/>
      <family val="2"/>
      <scheme val="major"/>
    </font>
    <font>
      <b/>
      <sz val="19"/>
      <color rgb="FF000000"/>
      <name val="Source Sans Pro"/>
      <family val="2"/>
      <scheme val="minor"/>
    </font>
    <font>
      <b/>
      <sz val="15"/>
      <color rgb="FF000000"/>
      <name val="Source Sans Pro"/>
      <family val="2"/>
      <scheme val="minor"/>
    </font>
    <font>
      <b/>
      <sz val="11"/>
      <color rgb="FF000000"/>
      <name val="Source Sans Pro"/>
      <family val="2"/>
      <scheme val="minor"/>
    </font>
    <font>
      <i/>
      <sz val="11"/>
      <color rgb="FF000000"/>
      <name val="Source Sans Pro"/>
      <family val="2"/>
      <scheme val="minor"/>
    </font>
    <font>
      <sz val="14"/>
      <color theme="1"/>
      <name val="Source Sans Pro Light"/>
      <family val="2"/>
    </font>
    <font>
      <sz val="16"/>
      <color theme="1"/>
      <name val="Source Sans Pro Light"/>
      <family val="2"/>
    </font>
    <font>
      <i/>
      <sz val="11"/>
      <color theme="1"/>
      <name val="Source Sans Pro"/>
      <family val="2"/>
      <scheme val="minor"/>
    </font>
    <font>
      <b/>
      <sz val="11"/>
      <color theme="1"/>
      <name val="Source Sans Pro SemiBold"/>
      <family val="2"/>
    </font>
    <font>
      <sz val="8"/>
      <name val="Source Sans Pro"/>
      <family val="2"/>
      <scheme val="minor"/>
    </font>
    <font>
      <u/>
      <sz val="11"/>
      <color theme="10"/>
      <name val="Source Sans Pro"/>
      <family val="2"/>
      <scheme val="minor"/>
    </font>
    <font>
      <i/>
      <sz val="10"/>
      <color theme="1"/>
      <name val="Source Sans Pro"/>
      <family val="2"/>
      <scheme val="major"/>
    </font>
    <font>
      <sz val="18"/>
      <color theme="1"/>
      <name val="Source Sans Pro Light"/>
      <family val="2"/>
    </font>
  </fonts>
  <fills count="5">
    <fill>
      <patternFill patternType="none"/>
    </fill>
    <fill>
      <patternFill patternType="gray125"/>
    </fill>
    <fill>
      <patternFill patternType="solid">
        <fgColor theme="2" tint="0.79998168889431442"/>
        <bgColor indexed="64"/>
      </patternFill>
    </fill>
    <fill>
      <patternFill patternType="solid">
        <fgColor theme="2" tint="0.59999389629810485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thin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12" fillId="0" borderId="0" applyNumberFormat="0" applyFill="0" applyBorder="0" applyAlignment="0" applyProtection="0"/>
  </cellStyleXfs>
  <cellXfs count="38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top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9" fillId="0" borderId="0" xfId="0" applyFont="1" applyAlignment="1">
      <alignment horizontal="left"/>
    </xf>
    <xf numFmtId="0" fontId="0" fillId="4" borderId="0" xfId="0" applyFill="1"/>
    <xf numFmtId="0" fontId="0" fillId="0" borderId="0" xfId="0" applyAlignment="1">
      <alignment horizontal="right"/>
    </xf>
    <xf numFmtId="0" fontId="10" fillId="0" borderId="0" xfId="0" applyFont="1" applyAlignment="1">
      <alignment horizontal="right"/>
    </xf>
    <xf numFmtId="0" fontId="9" fillId="0" borderId="0" xfId="0" applyFont="1"/>
    <xf numFmtId="0" fontId="0" fillId="4" borderId="0" xfId="0" applyFill="1" applyAlignment="1">
      <alignment wrapText="1"/>
    </xf>
    <xf numFmtId="0" fontId="10" fillId="4" borderId="0" xfId="0" applyFont="1" applyFill="1"/>
    <xf numFmtId="0" fontId="14" fillId="4" borderId="0" xfId="0" applyFont="1" applyFill="1"/>
    <xf numFmtId="0" fontId="7" fillId="4" borderId="0" xfId="0" applyFont="1" applyFill="1"/>
    <xf numFmtId="0" fontId="12" fillId="4" borderId="0" xfId="6" applyFill="1"/>
    <xf numFmtId="0" fontId="8" fillId="4" borderId="0" xfId="0" applyFont="1" applyFill="1" applyAlignment="1">
      <alignment horizontal="left"/>
    </xf>
    <xf numFmtId="164" fontId="0" fillId="0" borderId="0" xfId="0" applyNumberFormat="1"/>
    <xf numFmtId="0" fontId="10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8" fillId="0" borderId="0" xfId="0" applyFont="1" applyAlignment="1">
      <alignment horizontal="left"/>
    </xf>
    <xf numFmtId="0" fontId="10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0" fontId="0" fillId="4" borderId="0" xfId="0" applyFill="1" applyProtection="1"/>
    <xf numFmtId="0" fontId="8" fillId="4" borderId="0" xfId="0" applyFont="1" applyFill="1" applyAlignment="1" applyProtection="1">
      <alignment horizontal="left"/>
    </xf>
    <xf numFmtId="0" fontId="9" fillId="4" borderId="0" xfId="0" applyFont="1" applyFill="1" applyAlignment="1" applyProtection="1">
      <alignment horizontal="left"/>
    </xf>
    <xf numFmtId="0" fontId="0" fillId="0" borderId="0" xfId="0" applyProtection="1"/>
    <xf numFmtId="0" fontId="13" fillId="0" borderId="0" xfId="0" applyFont="1" applyAlignment="1" applyProtection="1">
      <alignment wrapText="1"/>
    </xf>
    <xf numFmtId="0" fontId="13" fillId="0" borderId="0" xfId="0" applyFont="1" applyProtection="1"/>
    <xf numFmtId="0" fontId="13" fillId="0" borderId="0" xfId="0" applyFont="1" applyAlignment="1" applyProtection="1">
      <alignment wrapText="1"/>
    </xf>
    <xf numFmtId="0" fontId="0" fillId="0" borderId="0" xfId="0" applyAlignment="1" applyProtection="1">
      <alignment wrapText="1"/>
    </xf>
    <xf numFmtId="0" fontId="10" fillId="0" borderId="0" xfId="0" applyFont="1" applyProtection="1"/>
    <xf numFmtId="0" fontId="1" fillId="0" borderId="0" xfId="0" applyFont="1" applyProtection="1"/>
    <xf numFmtId="0" fontId="0" fillId="4" borderId="4" xfId="0" applyFill="1" applyBorder="1" applyProtection="1"/>
    <xf numFmtId="165" fontId="0" fillId="4" borderId="4" xfId="0" applyNumberFormat="1" applyFill="1" applyBorder="1" applyProtection="1"/>
    <xf numFmtId="0" fontId="0" fillId="2" borderId="4" xfId="0" applyFill="1" applyBorder="1" applyProtection="1">
      <protection locked="0"/>
    </xf>
    <xf numFmtId="0" fontId="0" fillId="3" borderId="4" xfId="0" applyFill="1" applyBorder="1" applyProtection="1">
      <protection locked="0"/>
    </xf>
    <xf numFmtId="165" fontId="0" fillId="2" borderId="4" xfId="0" applyNumberFormat="1" applyFill="1" applyBorder="1" applyProtection="1">
      <protection locked="0"/>
    </xf>
    <xf numFmtId="165" fontId="0" fillId="3" borderId="4" xfId="0" applyNumberFormat="1" applyFill="1" applyBorder="1" applyProtection="1">
      <protection locked="0"/>
    </xf>
  </cellXfs>
  <cellStyles count="7">
    <cellStyle name="Hyperlänk" xfId="6" builtinId="8"/>
    <cellStyle name="Normal" xfId="0" builtinId="0" customBuiltin="1"/>
    <cellStyle name="Rubrik" xfId="1" builtinId="15" customBuiltin="1"/>
    <cellStyle name="Rubrik 1" xfId="2" builtinId="16" customBuiltin="1"/>
    <cellStyle name="Rubrik 2" xfId="3" builtinId="17" customBuiltin="1"/>
    <cellStyle name="Rubrik 3" xfId="4" builtinId="18" customBuiltin="1"/>
    <cellStyle name="Rubrik 4" xfId="5" builtinId="19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ema">
  <a:themeElements>
    <a:clrScheme name="Uppsala kommun">
      <a:dk1>
        <a:srgbClr val="000000"/>
      </a:dk1>
      <a:lt1>
        <a:srgbClr val="FFFFFF"/>
      </a:lt1>
      <a:dk2>
        <a:srgbClr val="202E45"/>
      </a:dk2>
      <a:lt2>
        <a:srgbClr val="FEDD00"/>
      </a:lt2>
      <a:accent1>
        <a:srgbClr val="252E6F"/>
      </a:accent1>
      <a:accent2>
        <a:srgbClr val="1C9CD9"/>
      </a:accent2>
      <a:accent3>
        <a:srgbClr val="008A01"/>
      </a:accent3>
      <a:accent4>
        <a:srgbClr val="A6CF38"/>
      </a:accent4>
      <a:accent5>
        <a:srgbClr val="841072"/>
      </a:accent5>
      <a:accent6>
        <a:srgbClr val="FF3D9C"/>
      </a:accent6>
      <a:hlink>
        <a:srgbClr val="0563C1"/>
      </a:hlink>
      <a:folHlink>
        <a:srgbClr val="954F72"/>
      </a:folHlink>
    </a:clrScheme>
    <a:fontScheme name="Uppsala kommun">
      <a:majorFont>
        <a:latin typeface="Source Sans Pro"/>
        <a:ea typeface=""/>
        <a:cs typeface=""/>
      </a:majorFont>
      <a:minorFont>
        <a:latin typeface="Source Sans Pro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uppsala.se/jobb/tillfalliga/lonestod-feriejobb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1B87CB-E403-4F39-9F9E-199E61A75398}">
  <dimension ref="A1:J23"/>
  <sheetViews>
    <sheetView tabSelected="1" workbookViewId="0"/>
  </sheetViews>
  <sheetFormatPr defaultColWidth="8.90625" defaultRowHeight="14.5" x14ac:dyDescent="0.35"/>
  <cols>
    <col min="1" max="16384" width="8.90625" style="6"/>
  </cols>
  <sheetData>
    <row r="1" spans="1:1" x14ac:dyDescent="0.35">
      <c r="A1" s="11" t="s">
        <v>354</v>
      </c>
    </row>
    <row r="3" spans="1:1" ht="23.5" x14ac:dyDescent="0.55000000000000004">
      <c r="A3" s="12" t="s">
        <v>351</v>
      </c>
    </row>
    <row r="5" spans="1:1" x14ac:dyDescent="0.35">
      <c r="A5" s="6" t="s">
        <v>216</v>
      </c>
    </row>
    <row r="7" spans="1:1" ht="18.5" x14ac:dyDescent="0.45">
      <c r="A7" s="13" t="s">
        <v>225</v>
      </c>
    </row>
    <row r="8" spans="1:1" x14ac:dyDescent="0.35">
      <c r="A8" s="6" t="s">
        <v>226</v>
      </c>
    </row>
    <row r="9" spans="1:1" x14ac:dyDescent="0.35">
      <c r="A9" s="6" t="s">
        <v>222</v>
      </c>
    </row>
    <row r="10" spans="1:1" x14ac:dyDescent="0.35">
      <c r="A10" s="6" t="s">
        <v>217</v>
      </c>
    </row>
    <row r="12" spans="1:1" ht="18.5" x14ac:dyDescent="0.45">
      <c r="A12" s="13" t="s">
        <v>227</v>
      </c>
    </row>
    <row r="13" spans="1:1" x14ac:dyDescent="0.35">
      <c r="A13" s="6" t="s">
        <v>224</v>
      </c>
    </row>
    <row r="14" spans="1:1" x14ac:dyDescent="0.35">
      <c r="A14" s="6" t="s">
        <v>223</v>
      </c>
    </row>
    <row r="15" spans="1:1" x14ac:dyDescent="0.35">
      <c r="A15" s="6" t="s">
        <v>218</v>
      </c>
    </row>
    <row r="16" spans="1:1" x14ac:dyDescent="0.35">
      <c r="A16" s="6" t="s">
        <v>219</v>
      </c>
    </row>
    <row r="17" spans="1:10" x14ac:dyDescent="0.35">
      <c r="A17" s="6" t="s">
        <v>352</v>
      </c>
      <c r="J17" s="14" t="s">
        <v>353</v>
      </c>
    </row>
    <row r="18" spans="1:10" x14ac:dyDescent="0.35">
      <c r="A18" s="6" t="s">
        <v>350</v>
      </c>
    </row>
    <row r="19" spans="1:10" x14ac:dyDescent="0.35">
      <c r="A19" s="6" t="s">
        <v>220</v>
      </c>
    </row>
    <row r="20" spans="1:10" x14ac:dyDescent="0.35">
      <c r="A20" s="6" t="s">
        <v>221</v>
      </c>
    </row>
    <row r="21" spans="1:10" x14ac:dyDescent="0.35">
      <c r="A21" s="10"/>
    </row>
    <row r="22" spans="1:10" ht="18.5" x14ac:dyDescent="0.45">
      <c r="A22" s="13" t="s">
        <v>228</v>
      </c>
    </row>
    <row r="23" spans="1:10" x14ac:dyDescent="0.35">
      <c r="A23" s="6" t="s">
        <v>229</v>
      </c>
    </row>
  </sheetData>
  <sheetProtection algorithmName="SHA-512" hashValue="l2OAPQldt5RqDqsDCRv8Ae4f7usYKaY8QWcA0RN3PNScro8Y47kID7bSMDRC2qTeSh9jh6I+C2PMYR9kLCOuIA==" saltValue="+VnDSZJkgX/p4YJXByFNtw==" spinCount="100000" sheet="1" objects="1" scenarios="1" selectLockedCells="1"/>
  <hyperlinks>
    <hyperlink ref="J17" r:id="rId1" xr:uid="{9CE78567-7DCC-4BEF-881E-5DA182F12129}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66EB8-D8D5-4796-BF28-FD38082D5D84}">
  <dimension ref="C2:L14"/>
  <sheetViews>
    <sheetView workbookViewId="0">
      <selection activeCell="D4" sqref="D4"/>
    </sheetView>
  </sheetViews>
  <sheetFormatPr defaultRowHeight="14.5" x14ac:dyDescent="0.35"/>
  <cols>
    <col min="1" max="1" width="2.453125" bestFit="1" customWidth="1"/>
    <col min="2" max="2" width="2" bestFit="1" customWidth="1"/>
    <col min="3" max="3" width="27.54296875" customWidth="1"/>
    <col min="4" max="4" width="43.54296875" customWidth="1"/>
  </cols>
  <sheetData>
    <row r="2" spans="3:12" ht="21" x14ac:dyDescent="0.5">
      <c r="C2" s="15" t="s">
        <v>348</v>
      </c>
      <c r="D2" s="15"/>
    </row>
    <row r="4" spans="3:12" x14ac:dyDescent="0.35">
      <c r="C4" s="8" t="s">
        <v>347</v>
      </c>
      <c r="D4" s="34"/>
    </row>
    <row r="5" spans="3:12" x14ac:dyDescent="0.35">
      <c r="C5" s="8" t="s">
        <v>339</v>
      </c>
      <c r="D5" s="34"/>
    </row>
    <row r="6" spans="3:12" x14ac:dyDescent="0.35">
      <c r="C6" s="8" t="s">
        <v>150</v>
      </c>
      <c r="D6" s="34"/>
    </row>
    <row r="7" spans="3:12" x14ac:dyDescent="0.35">
      <c r="C7" s="8" t="s">
        <v>4</v>
      </c>
      <c r="D7" s="34"/>
    </row>
    <row r="8" spans="3:12" x14ac:dyDescent="0.35">
      <c r="C8" s="8" t="s">
        <v>340</v>
      </c>
      <c r="D8" s="34"/>
    </row>
    <row r="9" spans="3:12" x14ac:dyDescent="0.35">
      <c r="C9" s="8" t="s">
        <v>341</v>
      </c>
      <c r="D9" s="34"/>
    </row>
    <row r="10" spans="3:12" x14ac:dyDescent="0.35">
      <c r="C10" s="8" t="s">
        <v>342</v>
      </c>
      <c r="D10" s="34"/>
    </row>
    <row r="11" spans="3:12" x14ac:dyDescent="0.35">
      <c r="C11" s="8" t="s">
        <v>343</v>
      </c>
      <c r="D11" s="34"/>
    </row>
    <row r="12" spans="3:12" x14ac:dyDescent="0.35">
      <c r="C12" s="7"/>
    </row>
    <row r="13" spans="3:12" x14ac:dyDescent="0.35">
      <c r="C13" s="8" t="s">
        <v>344</v>
      </c>
      <c r="D13" s="34"/>
      <c r="E13" s="9" t="s">
        <v>346</v>
      </c>
      <c r="F13" s="9"/>
      <c r="G13" s="9"/>
      <c r="H13" s="9"/>
      <c r="I13" s="9"/>
      <c r="J13" s="9"/>
      <c r="K13" s="9"/>
      <c r="L13" s="9"/>
    </row>
    <row r="14" spans="3:12" x14ac:dyDescent="0.35">
      <c r="C14" s="8" t="s">
        <v>345</v>
      </c>
      <c r="D14" s="34"/>
    </row>
  </sheetData>
  <sheetProtection algorithmName="SHA-512" hashValue="/l6g8LdJoBeZS72K5vc99ylWWzfUHdYFIKclirY1Jm8RZw7k95Qo3tYK2bToOwgE0j42tXtN/k5vmG714wqwzA==" saltValue="qHWgBJNRskQa2JmZ/TOpjQ==" spinCount="100000" sheet="1" objects="1" scenarios="1" selectLockedCells="1"/>
  <mergeCells count="1">
    <mergeCell ref="C2:D2"/>
  </mergeCells>
  <dataValidations count="1">
    <dataValidation type="list" allowBlank="1" showInputMessage="1" showErrorMessage="1" sqref="D13" xr:uid="{CB527583-F586-4347-A6BF-2E8BF2263CAF}">
      <formula1>"Bankgiro,Plusgiro,Bankkonto"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B43037-BA4D-481D-82C3-7B30958D460B}">
  <dimension ref="A1:M108"/>
  <sheetViews>
    <sheetView workbookViewId="0">
      <selection activeCell="B9" sqref="B9"/>
    </sheetView>
  </sheetViews>
  <sheetFormatPr defaultColWidth="8.90625" defaultRowHeight="14.5" x14ac:dyDescent="0.35"/>
  <cols>
    <col min="1" max="1" width="13.54296875" style="25" customWidth="1"/>
    <col min="2" max="2" width="14.453125" style="25" bestFit="1" customWidth="1"/>
    <col min="3" max="3" width="28.1796875" style="25" customWidth="1"/>
    <col min="4" max="4" width="39.90625" style="25" customWidth="1"/>
    <col min="5" max="5" width="11.08984375" style="25" customWidth="1"/>
    <col min="6" max="6" width="12.1796875" style="25" bestFit="1" customWidth="1"/>
    <col min="7" max="7" width="12.1796875" style="25" customWidth="1"/>
    <col min="8" max="8" width="13.81640625" style="25" bestFit="1" customWidth="1"/>
    <col min="9" max="9" width="13.1796875" style="25" customWidth="1"/>
    <col min="10" max="10" width="10.90625" style="25" customWidth="1"/>
    <col min="11" max="11" width="12.26953125" style="25" bestFit="1" customWidth="1"/>
    <col min="12" max="12" width="16.90625" style="25" customWidth="1"/>
    <col min="13" max="13" width="24.1796875" style="25" bestFit="1" customWidth="1"/>
    <col min="14" max="16384" width="8.90625" style="25"/>
  </cols>
  <sheetData>
    <row r="1" spans="1:13" s="22" customFormat="1" x14ac:dyDescent="0.35"/>
    <row r="2" spans="1:13" s="22" customFormat="1" ht="21" x14ac:dyDescent="0.5">
      <c r="A2" s="23" t="s">
        <v>231</v>
      </c>
      <c r="B2" s="23"/>
      <c r="C2" s="23"/>
      <c r="D2" s="23"/>
      <c r="E2" s="23"/>
      <c r="F2" s="23"/>
      <c r="G2" s="23"/>
      <c r="H2" s="23"/>
      <c r="I2" s="23"/>
    </row>
    <row r="3" spans="1:13" s="22" customFormat="1" x14ac:dyDescent="0.35">
      <c r="A3" s="24" t="s">
        <v>232</v>
      </c>
    </row>
    <row r="4" spans="1:13" s="22" customFormat="1" x14ac:dyDescent="0.35">
      <c r="A4" s="24" t="s">
        <v>336</v>
      </c>
    </row>
    <row r="5" spans="1:13" s="22" customFormat="1" x14ac:dyDescent="0.35"/>
    <row r="6" spans="1:13" s="22" customFormat="1" ht="52.5" x14ac:dyDescent="0.35">
      <c r="A6" s="25"/>
      <c r="B6" s="26" t="s">
        <v>333</v>
      </c>
      <c r="C6" s="27"/>
      <c r="D6" s="27"/>
      <c r="E6" s="26" t="s">
        <v>334</v>
      </c>
      <c r="F6" s="26" t="s">
        <v>335</v>
      </c>
      <c r="G6" s="26" t="s">
        <v>359</v>
      </c>
      <c r="H6" s="26" t="s">
        <v>355</v>
      </c>
      <c r="I6" s="26" t="s">
        <v>357</v>
      </c>
      <c r="J6" s="27"/>
      <c r="K6" s="26" t="s">
        <v>361</v>
      </c>
      <c r="L6" s="27" t="s">
        <v>334</v>
      </c>
    </row>
    <row r="7" spans="1:13" s="22" customFormat="1" x14ac:dyDescent="0.35">
      <c r="A7" s="25"/>
      <c r="B7" s="26"/>
      <c r="C7" s="27"/>
      <c r="D7" s="27"/>
      <c r="E7" s="26"/>
      <c r="F7" s="26"/>
      <c r="G7" s="26"/>
      <c r="H7" s="28" t="s">
        <v>349</v>
      </c>
      <c r="I7" s="29"/>
      <c r="J7" s="27"/>
      <c r="K7" s="27"/>
      <c r="L7" s="27"/>
    </row>
    <row r="8" spans="1:13" x14ac:dyDescent="0.35">
      <c r="B8" s="30" t="s">
        <v>0</v>
      </c>
      <c r="C8" s="30" t="s">
        <v>1</v>
      </c>
      <c r="D8" s="30" t="s">
        <v>2</v>
      </c>
      <c r="E8" s="30" t="s">
        <v>3</v>
      </c>
      <c r="F8" s="30" t="s">
        <v>4</v>
      </c>
      <c r="G8" s="30" t="s">
        <v>356</v>
      </c>
      <c r="H8" s="30" t="s">
        <v>6</v>
      </c>
      <c r="I8" s="30" t="s">
        <v>358</v>
      </c>
      <c r="J8" s="30" t="s">
        <v>338</v>
      </c>
      <c r="K8" s="30" t="s">
        <v>360</v>
      </c>
      <c r="L8" s="30" t="s">
        <v>337</v>
      </c>
      <c r="M8" s="31"/>
    </row>
    <row r="9" spans="1:13" s="22" customFormat="1" x14ac:dyDescent="0.35">
      <c r="A9" s="22" t="s">
        <v>233</v>
      </c>
      <c r="B9" s="34"/>
      <c r="C9" s="34"/>
      <c r="D9" s="34"/>
      <c r="E9" s="32" t="str">
        <f>IF(B9="","",IF(ISEVEN(MID(REPLACE(B9,7,1,""),9,1)),"Flicka","Pojke"))</f>
        <v/>
      </c>
      <c r="F9" s="34"/>
      <c r="G9" s="34"/>
      <c r="H9" s="34"/>
      <c r="I9" s="34"/>
      <c r="J9" s="36"/>
      <c r="K9" s="34"/>
      <c r="L9" s="33">
        <f>IF(H9="Årskurs 9",89.6,
 IF(H9="IMS under 18 år",106.6,
 IF(H9="IMS över 18 år",112.6,0)))*G9*(1+IF(K9="Ja",0.3142,0))+I9*1000</f>
        <v>0</v>
      </c>
    </row>
    <row r="10" spans="1:13" s="22" customFormat="1" x14ac:dyDescent="0.35">
      <c r="A10" s="22" t="s">
        <v>234</v>
      </c>
      <c r="B10" s="35"/>
      <c r="C10" s="35"/>
      <c r="D10" s="35"/>
      <c r="E10" s="32" t="str">
        <f>IF(B10="","",IF(ISEVEN(MID(REPLACE(B10,7,1,""),9,1)),"Flicka","Pojke"))</f>
        <v/>
      </c>
      <c r="F10" s="35"/>
      <c r="G10" s="35"/>
      <c r="H10" s="35"/>
      <c r="I10" s="35"/>
      <c r="J10" s="37"/>
      <c r="K10" s="35"/>
      <c r="L10" s="33">
        <f>IF(H10="Årskurs 9",89.6,
 IF(H10="IMS under 18 år",106.6,
 IF(H10="IMS över 18 år",112.6,0)))*G10*(1+IF(K10="Ja",0.3142,0))+I10*1000</f>
        <v>0</v>
      </c>
    </row>
    <row r="11" spans="1:13" s="22" customFormat="1" x14ac:dyDescent="0.35">
      <c r="A11" s="22" t="s">
        <v>235</v>
      </c>
      <c r="B11" s="34"/>
      <c r="C11" s="34"/>
      <c r="D11" s="34"/>
      <c r="E11" s="32" t="str">
        <f t="shared" ref="E10:E73" si="0">IF(B11="","",IF(ISEVEN(MID(REPLACE(B11,7,1,""),9,1)),"Flicka","Pojke"))</f>
        <v/>
      </c>
      <c r="F11" s="34"/>
      <c r="G11" s="34"/>
      <c r="H11" s="34"/>
      <c r="I11" s="34"/>
      <c r="J11" s="36"/>
      <c r="K11" s="34"/>
      <c r="L11" s="33">
        <f t="shared" ref="L11:L74" si="1">IF(H11="Årskurs 9",89.6,
 IF(H11="IMS under 18 år",106.6,
 IF(H11="IMS över 18 år",112.6,0)))*G11*(1+IF(K11="Ja",0.3142,0))+I11*1000</f>
        <v>0</v>
      </c>
    </row>
    <row r="12" spans="1:13" s="22" customFormat="1" x14ac:dyDescent="0.35">
      <c r="A12" s="22" t="s">
        <v>236</v>
      </c>
      <c r="B12" s="35"/>
      <c r="C12" s="35"/>
      <c r="D12" s="35"/>
      <c r="E12" s="32" t="str">
        <f t="shared" si="0"/>
        <v/>
      </c>
      <c r="F12" s="35"/>
      <c r="G12" s="35"/>
      <c r="H12" s="35"/>
      <c r="I12" s="35"/>
      <c r="J12" s="37"/>
      <c r="K12" s="35"/>
      <c r="L12" s="33">
        <f t="shared" si="1"/>
        <v>0</v>
      </c>
    </row>
    <row r="13" spans="1:13" s="22" customFormat="1" x14ac:dyDescent="0.35">
      <c r="A13" s="22" t="s">
        <v>237</v>
      </c>
      <c r="B13" s="34"/>
      <c r="C13" s="34"/>
      <c r="D13" s="34"/>
      <c r="E13" s="32" t="str">
        <f t="shared" si="0"/>
        <v/>
      </c>
      <c r="F13" s="34"/>
      <c r="G13" s="34"/>
      <c r="H13" s="34"/>
      <c r="I13" s="34"/>
      <c r="J13" s="36"/>
      <c r="K13" s="34"/>
      <c r="L13" s="33">
        <f t="shared" si="1"/>
        <v>0</v>
      </c>
    </row>
    <row r="14" spans="1:13" s="22" customFormat="1" x14ac:dyDescent="0.35">
      <c r="A14" s="22" t="s">
        <v>238</v>
      </c>
      <c r="B14" s="35"/>
      <c r="C14" s="35"/>
      <c r="D14" s="35"/>
      <c r="E14" s="32" t="str">
        <f t="shared" si="0"/>
        <v/>
      </c>
      <c r="F14" s="35"/>
      <c r="G14" s="35"/>
      <c r="H14" s="35"/>
      <c r="I14" s="35"/>
      <c r="J14" s="37"/>
      <c r="K14" s="35"/>
      <c r="L14" s="33">
        <f t="shared" si="1"/>
        <v>0</v>
      </c>
    </row>
    <row r="15" spans="1:13" s="22" customFormat="1" x14ac:dyDescent="0.35">
      <c r="A15" s="22" t="s">
        <v>239</v>
      </c>
      <c r="B15" s="34"/>
      <c r="C15" s="34"/>
      <c r="D15" s="34"/>
      <c r="E15" s="32" t="str">
        <f t="shared" si="0"/>
        <v/>
      </c>
      <c r="F15" s="34"/>
      <c r="G15" s="34"/>
      <c r="H15" s="34"/>
      <c r="I15" s="34"/>
      <c r="J15" s="36"/>
      <c r="K15" s="34"/>
      <c r="L15" s="33">
        <f t="shared" si="1"/>
        <v>0</v>
      </c>
    </row>
    <row r="16" spans="1:13" s="22" customFormat="1" x14ac:dyDescent="0.35">
      <c r="A16" s="22" t="s">
        <v>240</v>
      </c>
      <c r="B16" s="35"/>
      <c r="C16" s="35"/>
      <c r="D16" s="35"/>
      <c r="E16" s="32" t="str">
        <f t="shared" si="0"/>
        <v/>
      </c>
      <c r="F16" s="35"/>
      <c r="G16" s="35"/>
      <c r="H16" s="35"/>
      <c r="I16" s="35"/>
      <c r="J16" s="37"/>
      <c r="K16" s="35"/>
      <c r="L16" s="33">
        <f t="shared" si="1"/>
        <v>0</v>
      </c>
    </row>
    <row r="17" spans="1:12" s="22" customFormat="1" x14ac:dyDescent="0.35">
      <c r="A17" s="22" t="s">
        <v>241</v>
      </c>
      <c r="B17" s="34"/>
      <c r="C17" s="34"/>
      <c r="D17" s="34"/>
      <c r="E17" s="32" t="str">
        <f t="shared" si="0"/>
        <v/>
      </c>
      <c r="F17" s="34"/>
      <c r="G17" s="34"/>
      <c r="H17" s="34"/>
      <c r="I17" s="34"/>
      <c r="J17" s="36"/>
      <c r="K17" s="34"/>
      <c r="L17" s="33">
        <f t="shared" si="1"/>
        <v>0</v>
      </c>
    </row>
    <row r="18" spans="1:12" s="22" customFormat="1" x14ac:dyDescent="0.35">
      <c r="A18" s="22" t="s">
        <v>242</v>
      </c>
      <c r="B18" s="35"/>
      <c r="C18" s="35"/>
      <c r="D18" s="35"/>
      <c r="E18" s="32" t="str">
        <f t="shared" si="0"/>
        <v/>
      </c>
      <c r="F18" s="35"/>
      <c r="G18" s="35"/>
      <c r="H18" s="35"/>
      <c r="I18" s="35"/>
      <c r="J18" s="37"/>
      <c r="K18" s="35"/>
      <c r="L18" s="33">
        <f t="shared" si="1"/>
        <v>0</v>
      </c>
    </row>
    <row r="19" spans="1:12" s="22" customFormat="1" x14ac:dyDescent="0.35">
      <c r="A19" s="22" t="s">
        <v>243</v>
      </c>
      <c r="B19" s="34"/>
      <c r="C19" s="34"/>
      <c r="D19" s="34"/>
      <c r="E19" s="32" t="str">
        <f t="shared" si="0"/>
        <v/>
      </c>
      <c r="F19" s="34"/>
      <c r="G19" s="34"/>
      <c r="H19" s="34"/>
      <c r="I19" s="34"/>
      <c r="J19" s="36"/>
      <c r="K19" s="34"/>
      <c r="L19" s="33">
        <f t="shared" si="1"/>
        <v>0</v>
      </c>
    </row>
    <row r="20" spans="1:12" s="22" customFormat="1" x14ac:dyDescent="0.35">
      <c r="A20" s="22" t="s">
        <v>244</v>
      </c>
      <c r="B20" s="35"/>
      <c r="C20" s="35"/>
      <c r="D20" s="35"/>
      <c r="E20" s="32" t="str">
        <f t="shared" si="0"/>
        <v/>
      </c>
      <c r="F20" s="35"/>
      <c r="G20" s="35"/>
      <c r="H20" s="35"/>
      <c r="I20" s="35"/>
      <c r="J20" s="37"/>
      <c r="K20" s="35"/>
      <c r="L20" s="33">
        <f t="shared" si="1"/>
        <v>0</v>
      </c>
    </row>
    <row r="21" spans="1:12" s="22" customFormat="1" x14ac:dyDescent="0.35">
      <c r="A21" s="22" t="s">
        <v>245</v>
      </c>
      <c r="B21" s="34"/>
      <c r="C21" s="34"/>
      <c r="D21" s="34"/>
      <c r="E21" s="32" t="str">
        <f t="shared" si="0"/>
        <v/>
      </c>
      <c r="F21" s="34"/>
      <c r="G21" s="34"/>
      <c r="H21" s="34"/>
      <c r="I21" s="34"/>
      <c r="J21" s="36"/>
      <c r="K21" s="34"/>
      <c r="L21" s="33">
        <f t="shared" si="1"/>
        <v>0</v>
      </c>
    </row>
    <row r="22" spans="1:12" s="22" customFormat="1" x14ac:dyDescent="0.35">
      <c r="A22" s="22" t="s">
        <v>246</v>
      </c>
      <c r="B22" s="35"/>
      <c r="C22" s="35"/>
      <c r="D22" s="35"/>
      <c r="E22" s="32" t="str">
        <f t="shared" si="0"/>
        <v/>
      </c>
      <c r="F22" s="35"/>
      <c r="G22" s="35"/>
      <c r="H22" s="35"/>
      <c r="I22" s="35"/>
      <c r="J22" s="37"/>
      <c r="K22" s="35"/>
      <c r="L22" s="33">
        <f t="shared" si="1"/>
        <v>0</v>
      </c>
    </row>
    <row r="23" spans="1:12" s="22" customFormat="1" x14ac:dyDescent="0.35">
      <c r="A23" s="22" t="s">
        <v>247</v>
      </c>
      <c r="B23" s="34"/>
      <c r="C23" s="34"/>
      <c r="D23" s="34"/>
      <c r="E23" s="32" t="str">
        <f t="shared" si="0"/>
        <v/>
      </c>
      <c r="F23" s="34"/>
      <c r="G23" s="34"/>
      <c r="H23" s="34"/>
      <c r="I23" s="34"/>
      <c r="J23" s="36"/>
      <c r="K23" s="34"/>
      <c r="L23" s="33">
        <f t="shared" si="1"/>
        <v>0</v>
      </c>
    </row>
    <row r="24" spans="1:12" s="22" customFormat="1" x14ac:dyDescent="0.35">
      <c r="A24" s="22" t="s">
        <v>248</v>
      </c>
      <c r="B24" s="35"/>
      <c r="C24" s="35"/>
      <c r="D24" s="35"/>
      <c r="E24" s="32" t="str">
        <f t="shared" si="0"/>
        <v/>
      </c>
      <c r="F24" s="35"/>
      <c r="G24" s="35"/>
      <c r="H24" s="35"/>
      <c r="I24" s="35"/>
      <c r="J24" s="37"/>
      <c r="K24" s="35"/>
      <c r="L24" s="33">
        <f t="shared" si="1"/>
        <v>0</v>
      </c>
    </row>
    <row r="25" spans="1:12" s="22" customFormat="1" x14ac:dyDescent="0.35">
      <c r="A25" s="22" t="s">
        <v>249</v>
      </c>
      <c r="B25" s="34"/>
      <c r="C25" s="34"/>
      <c r="D25" s="34"/>
      <c r="E25" s="32" t="str">
        <f t="shared" si="0"/>
        <v/>
      </c>
      <c r="F25" s="34"/>
      <c r="G25" s="34"/>
      <c r="H25" s="34"/>
      <c r="I25" s="34"/>
      <c r="J25" s="36"/>
      <c r="K25" s="34"/>
      <c r="L25" s="33">
        <f t="shared" si="1"/>
        <v>0</v>
      </c>
    </row>
    <row r="26" spans="1:12" s="22" customFormat="1" x14ac:dyDescent="0.35">
      <c r="A26" s="22" t="s">
        <v>250</v>
      </c>
      <c r="B26" s="35"/>
      <c r="C26" s="35"/>
      <c r="D26" s="35"/>
      <c r="E26" s="32" t="str">
        <f t="shared" si="0"/>
        <v/>
      </c>
      <c r="F26" s="35"/>
      <c r="G26" s="35"/>
      <c r="H26" s="35"/>
      <c r="I26" s="35"/>
      <c r="J26" s="37"/>
      <c r="K26" s="35"/>
      <c r="L26" s="33">
        <f t="shared" si="1"/>
        <v>0</v>
      </c>
    </row>
    <row r="27" spans="1:12" s="22" customFormat="1" x14ac:dyDescent="0.35">
      <c r="A27" s="22" t="s">
        <v>251</v>
      </c>
      <c r="B27" s="34"/>
      <c r="C27" s="34"/>
      <c r="D27" s="34"/>
      <c r="E27" s="32" t="str">
        <f t="shared" si="0"/>
        <v/>
      </c>
      <c r="F27" s="34"/>
      <c r="G27" s="34"/>
      <c r="H27" s="34"/>
      <c r="I27" s="34"/>
      <c r="J27" s="36"/>
      <c r="K27" s="34"/>
      <c r="L27" s="33">
        <f t="shared" si="1"/>
        <v>0</v>
      </c>
    </row>
    <row r="28" spans="1:12" s="22" customFormat="1" x14ac:dyDescent="0.35">
      <c r="A28" s="22" t="s">
        <v>252</v>
      </c>
      <c r="B28" s="35"/>
      <c r="C28" s="35"/>
      <c r="D28" s="35"/>
      <c r="E28" s="32" t="str">
        <f t="shared" si="0"/>
        <v/>
      </c>
      <c r="F28" s="35"/>
      <c r="G28" s="35"/>
      <c r="H28" s="35"/>
      <c r="I28" s="35"/>
      <c r="J28" s="37"/>
      <c r="K28" s="35"/>
      <c r="L28" s="33">
        <f t="shared" si="1"/>
        <v>0</v>
      </c>
    </row>
    <row r="29" spans="1:12" s="22" customFormat="1" x14ac:dyDescent="0.35">
      <c r="A29" s="22" t="s">
        <v>253</v>
      </c>
      <c r="B29" s="34"/>
      <c r="C29" s="34"/>
      <c r="D29" s="34"/>
      <c r="E29" s="32" t="str">
        <f t="shared" si="0"/>
        <v/>
      </c>
      <c r="F29" s="34"/>
      <c r="G29" s="34"/>
      <c r="H29" s="34"/>
      <c r="I29" s="34"/>
      <c r="J29" s="36"/>
      <c r="K29" s="34"/>
      <c r="L29" s="33">
        <f t="shared" si="1"/>
        <v>0</v>
      </c>
    </row>
    <row r="30" spans="1:12" s="22" customFormat="1" x14ac:dyDescent="0.35">
      <c r="A30" s="22" t="s">
        <v>254</v>
      </c>
      <c r="B30" s="35"/>
      <c r="C30" s="35"/>
      <c r="D30" s="35"/>
      <c r="E30" s="32" t="str">
        <f t="shared" si="0"/>
        <v/>
      </c>
      <c r="F30" s="35"/>
      <c r="G30" s="35"/>
      <c r="H30" s="35"/>
      <c r="I30" s="35"/>
      <c r="J30" s="37"/>
      <c r="K30" s="35"/>
      <c r="L30" s="33">
        <f t="shared" si="1"/>
        <v>0</v>
      </c>
    </row>
    <row r="31" spans="1:12" s="22" customFormat="1" x14ac:dyDescent="0.35">
      <c r="A31" s="22" t="s">
        <v>255</v>
      </c>
      <c r="B31" s="34"/>
      <c r="C31" s="34"/>
      <c r="D31" s="34"/>
      <c r="E31" s="32" t="str">
        <f t="shared" si="0"/>
        <v/>
      </c>
      <c r="F31" s="34"/>
      <c r="G31" s="34"/>
      <c r="H31" s="34"/>
      <c r="I31" s="34"/>
      <c r="J31" s="36"/>
      <c r="K31" s="34"/>
      <c r="L31" s="33">
        <f t="shared" si="1"/>
        <v>0</v>
      </c>
    </row>
    <row r="32" spans="1:12" s="22" customFormat="1" x14ac:dyDescent="0.35">
      <c r="A32" s="22" t="s">
        <v>256</v>
      </c>
      <c r="B32" s="35"/>
      <c r="C32" s="35"/>
      <c r="D32" s="35"/>
      <c r="E32" s="32" t="str">
        <f t="shared" si="0"/>
        <v/>
      </c>
      <c r="F32" s="35"/>
      <c r="G32" s="35"/>
      <c r="H32" s="35"/>
      <c r="I32" s="35"/>
      <c r="J32" s="37"/>
      <c r="K32" s="35"/>
      <c r="L32" s="33">
        <f t="shared" si="1"/>
        <v>0</v>
      </c>
    </row>
    <row r="33" spans="1:12" s="22" customFormat="1" x14ac:dyDescent="0.35">
      <c r="A33" s="22" t="s">
        <v>257</v>
      </c>
      <c r="B33" s="34"/>
      <c r="C33" s="34"/>
      <c r="D33" s="34"/>
      <c r="E33" s="32" t="str">
        <f t="shared" si="0"/>
        <v/>
      </c>
      <c r="F33" s="34"/>
      <c r="G33" s="34"/>
      <c r="H33" s="34"/>
      <c r="I33" s="34"/>
      <c r="J33" s="36"/>
      <c r="K33" s="34"/>
      <c r="L33" s="33">
        <f t="shared" si="1"/>
        <v>0</v>
      </c>
    </row>
    <row r="34" spans="1:12" s="22" customFormat="1" x14ac:dyDescent="0.35">
      <c r="A34" s="22" t="s">
        <v>258</v>
      </c>
      <c r="B34" s="35"/>
      <c r="C34" s="35"/>
      <c r="D34" s="35"/>
      <c r="E34" s="32" t="str">
        <f t="shared" si="0"/>
        <v/>
      </c>
      <c r="F34" s="35"/>
      <c r="G34" s="35"/>
      <c r="H34" s="35"/>
      <c r="I34" s="35"/>
      <c r="J34" s="37"/>
      <c r="K34" s="35"/>
      <c r="L34" s="33">
        <f t="shared" si="1"/>
        <v>0</v>
      </c>
    </row>
    <row r="35" spans="1:12" s="22" customFormat="1" x14ac:dyDescent="0.35">
      <c r="A35" s="22" t="s">
        <v>259</v>
      </c>
      <c r="B35" s="34"/>
      <c r="C35" s="34"/>
      <c r="D35" s="34"/>
      <c r="E35" s="32" t="str">
        <f t="shared" si="0"/>
        <v/>
      </c>
      <c r="F35" s="34"/>
      <c r="G35" s="34"/>
      <c r="H35" s="34"/>
      <c r="I35" s="34"/>
      <c r="J35" s="36"/>
      <c r="K35" s="34"/>
      <c r="L35" s="33">
        <f t="shared" si="1"/>
        <v>0</v>
      </c>
    </row>
    <row r="36" spans="1:12" s="22" customFormat="1" x14ac:dyDescent="0.35">
      <c r="A36" s="22" t="s">
        <v>260</v>
      </c>
      <c r="B36" s="35"/>
      <c r="C36" s="35"/>
      <c r="D36" s="35"/>
      <c r="E36" s="32" t="str">
        <f t="shared" si="0"/>
        <v/>
      </c>
      <c r="F36" s="35"/>
      <c r="G36" s="35"/>
      <c r="H36" s="35"/>
      <c r="I36" s="35"/>
      <c r="J36" s="37"/>
      <c r="K36" s="35"/>
      <c r="L36" s="33">
        <f t="shared" si="1"/>
        <v>0</v>
      </c>
    </row>
    <row r="37" spans="1:12" s="22" customFormat="1" x14ac:dyDescent="0.35">
      <c r="A37" s="22" t="s">
        <v>261</v>
      </c>
      <c r="B37" s="34"/>
      <c r="C37" s="34"/>
      <c r="D37" s="34"/>
      <c r="E37" s="32" t="str">
        <f t="shared" si="0"/>
        <v/>
      </c>
      <c r="F37" s="34"/>
      <c r="G37" s="34"/>
      <c r="H37" s="34"/>
      <c r="I37" s="34"/>
      <c r="J37" s="36"/>
      <c r="K37" s="34"/>
      <c r="L37" s="33">
        <f t="shared" si="1"/>
        <v>0</v>
      </c>
    </row>
    <row r="38" spans="1:12" s="22" customFormat="1" x14ac:dyDescent="0.35">
      <c r="A38" s="22" t="s">
        <v>262</v>
      </c>
      <c r="B38" s="35"/>
      <c r="C38" s="35"/>
      <c r="D38" s="35"/>
      <c r="E38" s="32" t="str">
        <f t="shared" si="0"/>
        <v/>
      </c>
      <c r="F38" s="35"/>
      <c r="G38" s="35"/>
      <c r="H38" s="35"/>
      <c r="I38" s="35"/>
      <c r="J38" s="37"/>
      <c r="K38" s="35"/>
      <c r="L38" s="33">
        <f t="shared" si="1"/>
        <v>0</v>
      </c>
    </row>
    <row r="39" spans="1:12" s="22" customFormat="1" x14ac:dyDescent="0.35">
      <c r="A39" s="22" t="s">
        <v>263</v>
      </c>
      <c r="B39" s="34"/>
      <c r="C39" s="34"/>
      <c r="D39" s="34"/>
      <c r="E39" s="32" t="str">
        <f t="shared" si="0"/>
        <v/>
      </c>
      <c r="F39" s="34"/>
      <c r="G39" s="34"/>
      <c r="H39" s="34"/>
      <c r="I39" s="34"/>
      <c r="J39" s="36"/>
      <c r="K39" s="34"/>
      <c r="L39" s="33">
        <f t="shared" si="1"/>
        <v>0</v>
      </c>
    </row>
    <row r="40" spans="1:12" s="22" customFormat="1" x14ac:dyDescent="0.35">
      <c r="A40" s="22" t="s">
        <v>264</v>
      </c>
      <c r="B40" s="35"/>
      <c r="C40" s="35"/>
      <c r="D40" s="35"/>
      <c r="E40" s="32" t="str">
        <f t="shared" si="0"/>
        <v/>
      </c>
      <c r="F40" s="35"/>
      <c r="G40" s="35"/>
      <c r="H40" s="35"/>
      <c r="I40" s="35"/>
      <c r="J40" s="37"/>
      <c r="K40" s="35"/>
      <c r="L40" s="33">
        <f t="shared" si="1"/>
        <v>0</v>
      </c>
    </row>
    <row r="41" spans="1:12" s="22" customFormat="1" x14ac:dyDescent="0.35">
      <c r="A41" s="22" t="s">
        <v>265</v>
      </c>
      <c r="B41" s="34"/>
      <c r="C41" s="34"/>
      <c r="D41" s="34"/>
      <c r="E41" s="32" t="str">
        <f t="shared" si="0"/>
        <v/>
      </c>
      <c r="F41" s="34"/>
      <c r="G41" s="34"/>
      <c r="H41" s="34"/>
      <c r="I41" s="34"/>
      <c r="J41" s="36"/>
      <c r="K41" s="34"/>
      <c r="L41" s="33">
        <f t="shared" si="1"/>
        <v>0</v>
      </c>
    </row>
    <row r="42" spans="1:12" s="22" customFormat="1" x14ac:dyDescent="0.35">
      <c r="A42" s="22" t="s">
        <v>266</v>
      </c>
      <c r="B42" s="35"/>
      <c r="C42" s="35"/>
      <c r="D42" s="35"/>
      <c r="E42" s="32" t="str">
        <f t="shared" si="0"/>
        <v/>
      </c>
      <c r="F42" s="35"/>
      <c r="G42" s="35"/>
      <c r="H42" s="35"/>
      <c r="I42" s="35"/>
      <c r="J42" s="37"/>
      <c r="K42" s="35"/>
      <c r="L42" s="33">
        <f t="shared" si="1"/>
        <v>0</v>
      </c>
    </row>
    <row r="43" spans="1:12" s="22" customFormat="1" x14ac:dyDescent="0.35">
      <c r="A43" s="22" t="s">
        <v>267</v>
      </c>
      <c r="B43" s="34"/>
      <c r="C43" s="34"/>
      <c r="D43" s="34"/>
      <c r="E43" s="32" t="str">
        <f t="shared" si="0"/>
        <v/>
      </c>
      <c r="F43" s="34"/>
      <c r="G43" s="34"/>
      <c r="H43" s="34"/>
      <c r="I43" s="34"/>
      <c r="J43" s="36"/>
      <c r="K43" s="34"/>
      <c r="L43" s="33">
        <f t="shared" si="1"/>
        <v>0</v>
      </c>
    </row>
    <row r="44" spans="1:12" s="22" customFormat="1" x14ac:dyDescent="0.35">
      <c r="A44" s="22" t="s">
        <v>268</v>
      </c>
      <c r="B44" s="35"/>
      <c r="C44" s="35"/>
      <c r="D44" s="35"/>
      <c r="E44" s="32" t="str">
        <f t="shared" si="0"/>
        <v/>
      </c>
      <c r="F44" s="35"/>
      <c r="G44" s="35"/>
      <c r="H44" s="35"/>
      <c r="I44" s="35"/>
      <c r="J44" s="37"/>
      <c r="K44" s="35"/>
      <c r="L44" s="33">
        <f t="shared" si="1"/>
        <v>0</v>
      </c>
    </row>
    <row r="45" spans="1:12" s="22" customFormat="1" x14ac:dyDescent="0.35">
      <c r="A45" s="22" t="s">
        <v>269</v>
      </c>
      <c r="B45" s="34"/>
      <c r="C45" s="34"/>
      <c r="D45" s="34"/>
      <c r="E45" s="32" t="str">
        <f t="shared" si="0"/>
        <v/>
      </c>
      <c r="F45" s="34"/>
      <c r="G45" s="34"/>
      <c r="H45" s="34"/>
      <c r="I45" s="34"/>
      <c r="J45" s="36"/>
      <c r="K45" s="34"/>
      <c r="L45" s="33">
        <f t="shared" si="1"/>
        <v>0</v>
      </c>
    </row>
    <row r="46" spans="1:12" s="22" customFormat="1" x14ac:dyDescent="0.35">
      <c r="A46" s="22" t="s">
        <v>270</v>
      </c>
      <c r="B46" s="35"/>
      <c r="C46" s="35"/>
      <c r="D46" s="35"/>
      <c r="E46" s="32" t="str">
        <f t="shared" si="0"/>
        <v/>
      </c>
      <c r="F46" s="35"/>
      <c r="G46" s="35"/>
      <c r="H46" s="35"/>
      <c r="I46" s="35"/>
      <c r="J46" s="37"/>
      <c r="K46" s="35"/>
      <c r="L46" s="33">
        <f t="shared" si="1"/>
        <v>0</v>
      </c>
    </row>
    <row r="47" spans="1:12" s="22" customFormat="1" x14ac:dyDescent="0.35">
      <c r="A47" s="22" t="s">
        <v>271</v>
      </c>
      <c r="B47" s="34"/>
      <c r="C47" s="34"/>
      <c r="D47" s="34"/>
      <c r="E47" s="32" t="str">
        <f t="shared" si="0"/>
        <v/>
      </c>
      <c r="F47" s="34"/>
      <c r="G47" s="34"/>
      <c r="H47" s="34"/>
      <c r="I47" s="34"/>
      <c r="J47" s="36"/>
      <c r="K47" s="34"/>
      <c r="L47" s="33">
        <f t="shared" si="1"/>
        <v>0</v>
      </c>
    </row>
    <row r="48" spans="1:12" s="22" customFormat="1" x14ac:dyDescent="0.35">
      <c r="A48" s="22" t="s">
        <v>272</v>
      </c>
      <c r="B48" s="35"/>
      <c r="C48" s="35"/>
      <c r="D48" s="35"/>
      <c r="E48" s="32" t="str">
        <f t="shared" si="0"/>
        <v/>
      </c>
      <c r="F48" s="35"/>
      <c r="G48" s="35"/>
      <c r="H48" s="35"/>
      <c r="I48" s="35"/>
      <c r="J48" s="37"/>
      <c r="K48" s="35"/>
      <c r="L48" s="33">
        <f t="shared" si="1"/>
        <v>0</v>
      </c>
    </row>
    <row r="49" spans="1:12" s="22" customFormat="1" x14ac:dyDescent="0.35">
      <c r="A49" s="22" t="s">
        <v>273</v>
      </c>
      <c r="B49" s="34"/>
      <c r="C49" s="34"/>
      <c r="D49" s="34"/>
      <c r="E49" s="32" t="str">
        <f t="shared" si="0"/>
        <v/>
      </c>
      <c r="F49" s="34"/>
      <c r="G49" s="34"/>
      <c r="H49" s="34"/>
      <c r="I49" s="34"/>
      <c r="J49" s="36"/>
      <c r="K49" s="34"/>
      <c r="L49" s="33">
        <f t="shared" si="1"/>
        <v>0</v>
      </c>
    </row>
    <row r="50" spans="1:12" s="22" customFormat="1" x14ac:dyDescent="0.35">
      <c r="A50" s="22" t="s">
        <v>274</v>
      </c>
      <c r="B50" s="35"/>
      <c r="C50" s="35"/>
      <c r="D50" s="35"/>
      <c r="E50" s="32" t="str">
        <f t="shared" si="0"/>
        <v/>
      </c>
      <c r="F50" s="35"/>
      <c r="G50" s="35"/>
      <c r="H50" s="35"/>
      <c r="I50" s="35"/>
      <c r="J50" s="37"/>
      <c r="K50" s="35"/>
      <c r="L50" s="33">
        <f t="shared" si="1"/>
        <v>0</v>
      </c>
    </row>
    <row r="51" spans="1:12" s="22" customFormat="1" x14ac:dyDescent="0.35">
      <c r="A51" s="22" t="s">
        <v>275</v>
      </c>
      <c r="B51" s="34"/>
      <c r="C51" s="34"/>
      <c r="D51" s="34"/>
      <c r="E51" s="32" t="str">
        <f t="shared" si="0"/>
        <v/>
      </c>
      <c r="F51" s="34"/>
      <c r="G51" s="34"/>
      <c r="H51" s="34"/>
      <c r="I51" s="34"/>
      <c r="J51" s="36"/>
      <c r="K51" s="34"/>
      <c r="L51" s="33">
        <f t="shared" si="1"/>
        <v>0</v>
      </c>
    </row>
    <row r="52" spans="1:12" s="22" customFormat="1" x14ac:dyDescent="0.35">
      <c r="A52" s="22" t="s">
        <v>276</v>
      </c>
      <c r="B52" s="35"/>
      <c r="C52" s="35"/>
      <c r="D52" s="35"/>
      <c r="E52" s="32" t="str">
        <f t="shared" si="0"/>
        <v/>
      </c>
      <c r="F52" s="35"/>
      <c r="G52" s="35"/>
      <c r="H52" s="35"/>
      <c r="I52" s="35"/>
      <c r="J52" s="37"/>
      <c r="K52" s="35"/>
      <c r="L52" s="33">
        <f t="shared" si="1"/>
        <v>0</v>
      </c>
    </row>
    <row r="53" spans="1:12" s="22" customFormat="1" x14ac:dyDescent="0.35">
      <c r="A53" s="22" t="s">
        <v>277</v>
      </c>
      <c r="B53" s="34"/>
      <c r="C53" s="34"/>
      <c r="D53" s="34"/>
      <c r="E53" s="32" t="str">
        <f t="shared" si="0"/>
        <v/>
      </c>
      <c r="F53" s="34"/>
      <c r="G53" s="34"/>
      <c r="H53" s="34"/>
      <c r="I53" s="34"/>
      <c r="J53" s="36"/>
      <c r="K53" s="34"/>
      <c r="L53" s="33">
        <f t="shared" si="1"/>
        <v>0</v>
      </c>
    </row>
    <row r="54" spans="1:12" s="22" customFormat="1" x14ac:dyDescent="0.35">
      <c r="A54" s="22" t="s">
        <v>278</v>
      </c>
      <c r="B54" s="35"/>
      <c r="C54" s="35"/>
      <c r="D54" s="35"/>
      <c r="E54" s="32" t="str">
        <f t="shared" si="0"/>
        <v/>
      </c>
      <c r="F54" s="35"/>
      <c r="G54" s="35"/>
      <c r="H54" s="35"/>
      <c r="I54" s="35"/>
      <c r="J54" s="37"/>
      <c r="K54" s="35"/>
      <c r="L54" s="33">
        <f t="shared" si="1"/>
        <v>0</v>
      </c>
    </row>
    <row r="55" spans="1:12" s="22" customFormat="1" x14ac:dyDescent="0.35">
      <c r="A55" s="22" t="s">
        <v>279</v>
      </c>
      <c r="B55" s="34"/>
      <c r="C55" s="34"/>
      <c r="D55" s="34"/>
      <c r="E55" s="32" t="str">
        <f t="shared" si="0"/>
        <v/>
      </c>
      <c r="F55" s="34"/>
      <c r="G55" s="34"/>
      <c r="H55" s="34"/>
      <c r="I55" s="34"/>
      <c r="J55" s="36"/>
      <c r="K55" s="34"/>
      <c r="L55" s="33">
        <f t="shared" si="1"/>
        <v>0</v>
      </c>
    </row>
    <row r="56" spans="1:12" s="22" customFormat="1" x14ac:dyDescent="0.35">
      <c r="A56" s="22" t="s">
        <v>280</v>
      </c>
      <c r="B56" s="35"/>
      <c r="C56" s="35"/>
      <c r="D56" s="35"/>
      <c r="E56" s="32" t="str">
        <f t="shared" si="0"/>
        <v/>
      </c>
      <c r="F56" s="35"/>
      <c r="G56" s="35"/>
      <c r="H56" s="35"/>
      <c r="I56" s="35"/>
      <c r="J56" s="37"/>
      <c r="K56" s="35"/>
      <c r="L56" s="33">
        <f t="shared" si="1"/>
        <v>0</v>
      </c>
    </row>
    <row r="57" spans="1:12" s="22" customFormat="1" x14ac:dyDescent="0.35">
      <c r="A57" s="22" t="s">
        <v>281</v>
      </c>
      <c r="B57" s="34"/>
      <c r="C57" s="34"/>
      <c r="D57" s="34"/>
      <c r="E57" s="32" t="str">
        <f t="shared" si="0"/>
        <v/>
      </c>
      <c r="F57" s="34"/>
      <c r="G57" s="34"/>
      <c r="H57" s="34"/>
      <c r="I57" s="34"/>
      <c r="J57" s="36"/>
      <c r="K57" s="34"/>
      <c r="L57" s="33">
        <f t="shared" si="1"/>
        <v>0</v>
      </c>
    </row>
    <row r="58" spans="1:12" s="22" customFormat="1" x14ac:dyDescent="0.35">
      <c r="A58" s="22" t="s">
        <v>282</v>
      </c>
      <c r="B58" s="35"/>
      <c r="C58" s="35"/>
      <c r="D58" s="35"/>
      <c r="E58" s="32" t="str">
        <f t="shared" si="0"/>
        <v/>
      </c>
      <c r="F58" s="35"/>
      <c r="G58" s="35"/>
      <c r="H58" s="35"/>
      <c r="I58" s="35"/>
      <c r="J58" s="37"/>
      <c r="K58" s="35"/>
      <c r="L58" s="33">
        <f t="shared" si="1"/>
        <v>0</v>
      </c>
    </row>
    <row r="59" spans="1:12" s="22" customFormat="1" x14ac:dyDescent="0.35">
      <c r="A59" s="22" t="s">
        <v>283</v>
      </c>
      <c r="B59" s="34"/>
      <c r="C59" s="34"/>
      <c r="D59" s="34"/>
      <c r="E59" s="32" t="str">
        <f t="shared" si="0"/>
        <v/>
      </c>
      <c r="F59" s="34"/>
      <c r="G59" s="34"/>
      <c r="H59" s="34"/>
      <c r="I59" s="34"/>
      <c r="J59" s="36"/>
      <c r="K59" s="34"/>
      <c r="L59" s="33">
        <f t="shared" si="1"/>
        <v>0</v>
      </c>
    </row>
    <row r="60" spans="1:12" s="22" customFormat="1" x14ac:dyDescent="0.35">
      <c r="A60" s="22" t="s">
        <v>284</v>
      </c>
      <c r="B60" s="35"/>
      <c r="C60" s="35"/>
      <c r="D60" s="35"/>
      <c r="E60" s="32" t="str">
        <f t="shared" si="0"/>
        <v/>
      </c>
      <c r="F60" s="35"/>
      <c r="G60" s="35"/>
      <c r="H60" s="35"/>
      <c r="I60" s="35"/>
      <c r="J60" s="37"/>
      <c r="K60" s="35"/>
      <c r="L60" s="33">
        <f t="shared" si="1"/>
        <v>0</v>
      </c>
    </row>
    <row r="61" spans="1:12" s="22" customFormat="1" x14ac:dyDescent="0.35">
      <c r="A61" s="22" t="s">
        <v>285</v>
      </c>
      <c r="B61" s="34"/>
      <c r="C61" s="34"/>
      <c r="D61" s="34"/>
      <c r="E61" s="32" t="str">
        <f t="shared" si="0"/>
        <v/>
      </c>
      <c r="F61" s="34"/>
      <c r="G61" s="34"/>
      <c r="H61" s="34"/>
      <c r="I61" s="34"/>
      <c r="J61" s="36"/>
      <c r="K61" s="34"/>
      <c r="L61" s="33">
        <f t="shared" si="1"/>
        <v>0</v>
      </c>
    </row>
    <row r="62" spans="1:12" s="22" customFormat="1" x14ac:dyDescent="0.35">
      <c r="A62" s="22" t="s">
        <v>286</v>
      </c>
      <c r="B62" s="35"/>
      <c r="C62" s="35"/>
      <c r="D62" s="35"/>
      <c r="E62" s="32" t="str">
        <f t="shared" si="0"/>
        <v/>
      </c>
      <c r="F62" s="35"/>
      <c r="G62" s="35"/>
      <c r="H62" s="35"/>
      <c r="I62" s="35"/>
      <c r="J62" s="37"/>
      <c r="K62" s="35"/>
      <c r="L62" s="33">
        <f t="shared" si="1"/>
        <v>0</v>
      </c>
    </row>
    <row r="63" spans="1:12" s="22" customFormat="1" x14ac:dyDescent="0.35">
      <c r="A63" s="22" t="s">
        <v>287</v>
      </c>
      <c r="B63" s="34"/>
      <c r="C63" s="34"/>
      <c r="D63" s="34"/>
      <c r="E63" s="32" t="str">
        <f t="shared" si="0"/>
        <v/>
      </c>
      <c r="F63" s="34"/>
      <c r="G63" s="34"/>
      <c r="H63" s="34"/>
      <c r="I63" s="34"/>
      <c r="J63" s="36"/>
      <c r="K63" s="34"/>
      <c r="L63" s="33">
        <f t="shared" si="1"/>
        <v>0</v>
      </c>
    </row>
    <row r="64" spans="1:12" s="22" customFormat="1" x14ac:dyDescent="0.35">
      <c r="A64" s="22" t="s">
        <v>288</v>
      </c>
      <c r="B64" s="35"/>
      <c r="C64" s="35"/>
      <c r="D64" s="35"/>
      <c r="E64" s="32" t="str">
        <f t="shared" si="0"/>
        <v/>
      </c>
      <c r="F64" s="35"/>
      <c r="G64" s="35"/>
      <c r="H64" s="35"/>
      <c r="I64" s="35"/>
      <c r="J64" s="37"/>
      <c r="K64" s="35"/>
      <c r="L64" s="33">
        <f t="shared" si="1"/>
        <v>0</v>
      </c>
    </row>
    <row r="65" spans="1:12" s="22" customFormat="1" x14ac:dyDescent="0.35">
      <c r="A65" s="22" t="s">
        <v>289</v>
      </c>
      <c r="B65" s="34"/>
      <c r="C65" s="34"/>
      <c r="D65" s="34"/>
      <c r="E65" s="32" t="str">
        <f t="shared" si="0"/>
        <v/>
      </c>
      <c r="F65" s="34"/>
      <c r="G65" s="34"/>
      <c r="H65" s="34"/>
      <c r="I65" s="34"/>
      <c r="J65" s="36"/>
      <c r="K65" s="34"/>
      <c r="L65" s="33">
        <f t="shared" si="1"/>
        <v>0</v>
      </c>
    </row>
    <row r="66" spans="1:12" s="22" customFormat="1" x14ac:dyDescent="0.35">
      <c r="A66" s="22" t="s">
        <v>290</v>
      </c>
      <c r="B66" s="35"/>
      <c r="C66" s="35"/>
      <c r="D66" s="35"/>
      <c r="E66" s="32" t="str">
        <f t="shared" si="0"/>
        <v/>
      </c>
      <c r="F66" s="35"/>
      <c r="G66" s="35"/>
      <c r="H66" s="35"/>
      <c r="I66" s="35"/>
      <c r="J66" s="37"/>
      <c r="K66" s="35"/>
      <c r="L66" s="33">
        <f t="shared" si="1"/>
        <v>0</v>
      </c>
    </row>
    <row r="67" spans="1:12" s="22" customFormat="1" x14ac:dyDescent="0.35">
      <c r="A67" s="22" t="s">
        <v>291</v>
      </c>
      <c r="B67" s="34"/>
      <c r="C67" s="34"/>
      <c r="D67" s="34"/>
      <c r="E67" s="32" t="str">
        <f t="shared" si="0"/>
        <v/>
      </c>
      <c r="F67" s="34"/>
      <c r="G67" s="34"/>
      <c r="H67" s="34"/>
      <c r="I67" s="34"/>
      <c r="J67" s="36"/>
      <c r="K67" s="34"/>
      <c r="L67" s="33">
        <f t="shared" si="1"/>
        <v>0</v>
      </c>
    </row>
    <row r="68" spans="1:12" s="22" customFormat="1" x14ac:dyDescent="0.35">
      <c r="A68" s="22" t="s">
        <v>292</v>
      </c>
      <c r="B68" s="35"/>
      <c r="C68" s="35"/>
      <c r="D68" s="35"/>
      <c r="E68" s="32" t="str">
        <f t="shared" si="0"/>
        <v/>
      </c>
      <c r="F68" s="35"/>
      <c r="G68" s="35"/>
      <c r="H68" s="35"/>
      <c r="I68" s="35"/>
      <c r="J68" s="37"/>
      <c r="K68" s="35"/>
      <c r="L68" s="33">
        <f t="shared" si="1"/>
        <v>0</v>
      </c>
    </row>
    <row r="69" spans="1:12" s="22" customFormat="1" x14ac:dyDescent="0.35">
      <c r="A69" s="22" t="s">
        <v>293</v>
      </c>
      <c r="B69" s="34"/>
      <c r="C69" s="34"/>
      <c r="D69" s="34"/>
      <c r="E69" s="32" t="str">
        <f t="shared" si="0"/>
        <v/>
      </c>
      <c r="F69" s="34"/>
      <c r="G69" s="34"/>
      <c r="H69" s="34"/>
      <c r="I69" s="34"/>
      <c r="J69" s="36"/>
      <c r="K69" s="34"/>
      <c r="L69" s="33">
        <f t="shared" si="1"/>
        <v>0</v>
      </c>
    </row>
    <row r="70" spans="1:12" s="22" customFormat="1" x14ac:dyDescent="0.35">
      <c r="A70" s="22" t="s">
        <v>294</v>
      </c>
      <c r="B70" s="35"/>
      <c r="C70" s="35"/>
      <c r="D70" s="35"/>
      <c r="E70" s="32" t="str">
        <f t="shared" si="0"/>
        <v/>
      </c>
      <c r="F70" s="35"/>
      <c r="G70" s="35"/>
      <c r="H70" s="35"/>
      <c r="I70" s="35"/>
      <c r="J70" s="37"/>
      <c r="K70" s="35"/>
      <c r="L70" s="33">
        <f t="shared" si="1"/>
        <v>0</v>
      </c>
    </row>
    <row r="71" spans="1:12" s="22" customFormat="1" x14ac:dyDescent="0.35">
      <c r="A71" s="22" t="s">
        <v>295</v>
      </c>
      <c r="B71" s="34"/>
      <c r="C71" s="34"/>
      <c r="D71" s="34"/>
      <c r="E71" s="32" t="str">
        <f t="shared" si="0"/>
        <v/>
      </c>
      <c r="F71" s="34"/>
      <c r="G71" s="34"/>
      <c r="H71" s="34"/>
      <c r="I71" s="34"/>
      <c r="J71" s="36"/>
      <c r="K71" s="34"/>
      <c r="L71" s="33">
        <f t="shared" si="1"/>
        <v>0</v>
      </c>
    </row>
    <row r="72" spans="1:12" s="22" customFormat="1" x14ac:dyDescent="0.35">
      <c r="A72" s="22" t="s">
        <v>296</v>
      </c>
      <c r="B72" s="35"/>
      <c r="C72" s="35"/>
      <c r="D72" s="35"/>
      <c r="E72" s="32" t="str">
        <f t="shared" si="0"/>
        <v/>
      </c>
      <c r="F72" s="35"/>
      <c r="G72" s="35"/>
      <c r="H72" s="35"/>
      <c r="I72" s="35"/>
      <c r="J72" s="37"/>
      <c r="K72" s="35"/>
      <c r="L72" s="33">
        <f t="shared" si="1"/>
        <v>0</v>
      </c>
    </row>
    <row r="73" spans="1:12" s="22" customFormat="1" x14ac:dyDescent="0.35">
      <c r="A73" s="22" t="s">
        <v>297</v>
      </c>
      <c r="B73" s="34"/>
      <c r="C73" s="34"/>
      <c r="D73" s="34"/>
      <c r="E73" s="32" t="str">
        <f t="shared" si="0"/>
        <v/>
      </c>
      <c r="F73" s="34"/>
      <c r="G73" s="34"/>
      <c r="H73" s="34"/>
      <c r="I73" s="34"/>
      <c r="J73" s="36"/>
      <c r="K73" s="34"/>
      <c r="L73" s="33">
        <f t="shared" si="1"/>
        <v>0</v>
      </c>
    </row>
    <row r="74" spans="1:12" s="22" customFormat="1" x14ac:dyDescent="0.35">
      <c r="A74" s="22" t="s">
        <v>298</v>
      </c>
      <c r="B74" s="35"/>
      <c r="C74" s="35"/>
      <c r="D74" s="35"/>
      <c r="E74" s="32" t="str">
        <f t="shared" ref="E74:E108" si="2">IF(B74="","",IF(ISEVEN(MID(REPLACE(B74,7,1,""),9,1)),"Flicka","Pojke"))</f>
        <v/>
      </c>
      <c r="F74" s="35"/>
      <c r="G74" s="35"/>
      <c r="H74" s="35"/>
      <c r="I74" s="35"/>
      <c r="J74" s="37"/>
      <c r="K74" s="35"/>
      <c r="L74" s="33">
        <f t="shared" si="1"/>
        <v>0</v>
      </c>
    </row>
    <row r="75" spans="1:12" s="22" customFormat="1" x14ac:dyDescent="0.35">
      <c r="A75" s="22" t="s">
        <v>299</v>
      </c>
      <c r="B75" s="34"/>
      <c r="C75" s="34"/>
      <c r="D75" s="34"/>
      <c r="E75" s="32" t="str">
        <f t="shared" si="2"/>
        <v/>
      </c>
      <c r="F75" s="34"/>
      <c r="G75" s="34"/>
      <c r="H75" s="34"/>
      <c r="I75" s="34"/>
      <c r="J75" s="36"/>
      <c r="K75" s="34"/>
      <c r="L75" s="33">
        <f t="shared" ref="L75:L108" si="3">IF(H75="Årskurs 9",89.6,
 IF(H75="IMS under 18 år",106.6,
 IF(H75="IMS över 18 år",112.6,0)))*G75*(1+IF(K75="Ja",0.3142,0))+I75*1000</f>
        <v>0</v>
      </c>
    </row>
    <row r="76" spans="1:12" s="22" customFormat="1" x14ac:dyDescent="0.35">
      <c r="A76" s="22" t="s">
        <v>300</v>
      </c>
      <c r="B76" s="35"/>
      <c r="C76" s="35"/>
      <c r="D76" s="35"/>
      <c r="E76" s="32" t="str">
        <f t="shared" si="2"/>
        <v/>
      </c>
      <c r="F76" s="35"/>
      <c r="G76" s="35"/>
      <c r="H76" s="35"/>
      <c r="I76" s="35"/>
      <c r="J76" s="37"/>
      <c r="K76" s="35"/>
      <c r="L76" s="33">
        <f t="shared" si="3"/>
        <v>0</v>
      </c>
    </row>
    <row r="77" spans="1:12" s="22" customFormat="1" x14ac:dyDescent="0.35">
      <c r="A77" s="22" t="s">
        <v>301</v>
      </c>
      <c r="B77" s="34"/>
      <c r="C77" s="34"/>
      <c r="D77" s="34"/>
      <c r="E77" s="32" t="str">
        <f t="shared" si="2"/>
        <v/>
      </c>
      <c r="F77" s="34"/>
      <c r="G77" s="34"/>
      <c r="H77" s="34"/>
      <c r="I77" s="34"/>
      <c r="J77" s="36"/>
      <c r="K77" s="34"/>
      <c r="L77" s="33">
        <f t="shared" si="3"/>
        <v>0</v>
      </c>
    </row>
    <row r="78" spans="1:12" s="22" customFormat="1" x14ac:dyDescent="0.35">
      <c r="A78" s="22" t="s">
        <v>302</v>
      </c>
      <c r="B78" s="35"/>
      <c r="C78" s="35"/>
      <c r="D78" s="35"/>
      <c r="E78" s="32" t="str">
        <f t="shared" si="2"/>
        <v/>
      </c>
      <c r="F78" s="35"/>
      <c r="G78" s="35"/>
      <c r="H78" s="35"/>
      <c r="I78" s="35"/>
      <c r="J78" s="37"/>
      <c r="K78" s="35"/>
      <c r="L78" s="33">
        <f t="shared" si="3"/>
        <v>0</v>
      </c>
    </row>
    <row r="79" spans="1:12" s="22" customFormat="1" x14ac:dyDescent="0.35">
      <c r="A79" s="22" t="s">
        <v>303</v>
      </c>
      <c r="B79" s="34"/>
      <c r="C79" s="34"/>
      <c r="D79" s="34"/>
      <c r="E79" s="32" t="str">
        <f t="shared" si="2"/>
        <v/>
      </c>
      <c r="F79" s="34"/>
      <c r="G79" s="34"/>
      <c r="H79" s="34"/>
      <c r="I79" s="34"/>
      <c r="J79" s="36"/>
      <c r="K79" s="34"/>
      <c r="L79" s="33">
        <f t="shared" si="3"/>
        <v>0</v>
      </c>
    </row>
    <row r="80" spans="1:12" s="22" customFormat="1" x14ac:dyDescent="0.35">
      <c r="A80" s="22" t="s">
        <v>304</v>
      </c>
      <c r="B80" s="35"/>
      <c r="C80" s="35"/>
      <c r="D80" s="35"/>
      <c r="E80" s="32" t="str">
        <f t="shared" si="2"/>
        <v/>
      </c>
      <c r="F80" s="35"/>
      <c r="G80" s="35"/>
      <c r="H80" s="35"/>
      <c r="I80" s="35"/>
      <c r="J80" s="37"/>
      <c r="K80" s="35"/>
      <c r="L80" s="33">
        <f t="shared" si="3"/>
        <v>0</v>
      </c>
    </row>
    <row r="81" spans="1:12" s="22" customFormat="1" x14ac:dyDescent="0.35">
      <c r="A81" s="22" t="s">
        <v>305</v>
      </c>
      <c r="B81" s="34"/>
      <c r="C81" s="34"/>
      <c r="D81" s="34"/>
      <c r="E81" s="32" t="str">
        <f t="shared" si="2"/>
        <v/>
      </c>
      <c r="F81" s="34"/>
      <c r="G81" s="34"/>
      <c r="H81" s="34"/>
      <c r="I81" s="34"/>
      <c r="J81" s="36"/>
      <c r="K81" s="34"/>
      <c r="L81" s="33">
        <f t="shared" si="3"/>
        <v>0</v>
      </c>
    </row>
    <row r="82" spans="1:12" s="22" customFormat="1" x14ac:dyDescent="0.35">
      <c r="A82" s="22" t="s">
        <v>306</v>
      </c>
      <c r="B82" s="35"/>
      <c r="C82" s="35"/>
      <c r="D82" s="35"/>
      <c r="E82" s="32" t="str">
        <f t="shared" si="2"/>
        <v/>
      </c>
      <c r="F82" s="35"/>
      <c r="G82" s="35"/>
      <c r="H82" s="35"/>
      <c r="I82" s="35"/>
      <c r="J82" s="37"/>
      <c r="K82" s="35"/>
      <c r="L82" s="33">
        <f t="shared" si="3"/>
        <v>0</v>
      </c>
    </row>
    <row r="83" spans="1:12" s="22" customFormat="1" x14ac:dyDescent="0.35">
      <c r="A83" s="22" t="s">
        <v>307</v>
      </c>
      <c r="B83" s="34"/>
      <c r="C83" s="34"/>
      <c r="D83" s="34"/>
      <c r="E83" s="32" t="str">
        <f t="shared" si="2"/>
        <v/>
      </c>
      <c r="F83" s="34"/>
      <c r="G83" s="34"/>
      <c r="H83" s="34"/>
      <c r="I83" s="34"/>
      <c r="J83" s="36"/>
      <c r="K83" s="34"/>
      <c r="L83" s="33">
        <f t="shared" si="3"/>
        <v>0</v>
      </c>
    </row>
    <row r="84" spans="1:12" s="22" customFormat="1" x14ac:dyDescent="0.35">
      <c r="A84" s="22" t="s">
        <v>308</v>
      </c>
      <c r="B84" s="35"/>
      <c r="C84" s="35"/>
      <c r="D84" s="35"/>
      <c r="E84" s="32" t="str">
        <f t="shared" si="2"/>
        <v/>
      </c>
      <c r="F84" s="35"/>
      <c r="G84" s="35"/>
      <c r="H84" s="35"/>
      <c r="I84" s="35"/>
      <c r="J84" s="37"/>
      <c r="K84" s="35"/>
      <c r="L84" s="33">
        <f t="shared" si="3"/>
        <v>0</v>
      </c>
    </row>
    <row r="85" spans="1:12" s="22" customFormat="1" x14ac:dyDescent="0.35">
      <c r="A85" s="22" t="s">
        <v>309</v>
      </c>
      <c r="B85" s="34"/>
      <c r="C85" s="34"/>
      <c r="D85" s="34"/>
      <c r="E85" s="32" t="str">
        <f t="shared" si="2"/>
        <v/>
      </c>
      <c r="F85" s="34"/>
      <c r="G85" s="34"/>
      <c r="H85" s="34"/>
      <c r="I85" s="34"/>
      <c r="J85" s="36"/>
      <c r="K85" s="34"/>
      <c r="L85" s="33">
        <f t="shared" si="3"/>
        <v>0</v>
      </c>
    </row>
    <row r="86" spans="1:12" s="22" customFormat="1" x14ac:dyDescent="0.35">
      <c r="A86" s="22" t="s">
        <v>310</v>
      </c>
      <c r="B86" s="35"/>
      <c r="C86" s="35"/>
      <c r="D86" s="35"/>
      <c r="E86" s="32" t="str">
        <f t="shared" si="2"/>
        <v/>
      </c>
      <c r="F86" s="35"/>
      <c r="G86" s="35"/>
      <c r="H86" s="35"/>
      <c r="I86" s="35"/>
      <c r="J86" s="37"/>
      <c r="K86" s="35"/>
      <c r="L86" s="33">
        <f t="shared" si="3"/>
        <v>0</v>
      </c>
    </row>
    <row r="87" spans="1:12" s="22" customFormat="1" x14ac:dyDescent="0.35">
      <c r="A87" s="22" t="s">
        <v>311</v>
      </c>
      <c r="B87" s="34"/>
      <c r="C87" s="34"/>
      <c r="D87" s="34"/>
      <c r="E87" s="32" t="str">
        <f t="shared" si="2"/>
        <v/>
      </c>
      <c r="F87" s="34"/>
      <c r="G87" s="34"/>
      <c r="H87" s="34"/>
      <c r="I87" s="34"/>
      <c r="J87" s="36"/>
      <c r="K87" s="34"/>
      <c r="L87" s="33">
        <f t="shared" si="3"/>
        <v>0</v>
      </c>
    </row>
    <row r="88" spans="1:12" s="22" customFormat="1" x14ac:dyDescent="0.35">
      <c r="A88" s="22" t="s">
        <v>312</v>
      </c>
      <c r="B88" s="35"/>
      <c r="C88" s="35"/>
      <c r="D88" s="35"/>
      <c r="E88" s="32" t="str">
        <f t="shared" si="2"/>
        <v/>
      </c>
      <c r="F88" s="35"/>
      <c r="G88" s="35"/>
      <c r="H88" s="35"/>
      <c r="I88" s="35"/>
      <c r="J88" s="37"/>
      <c r="K88" s="35"/>
      <c r="L88" s="33">
        <f t="shared" si="3"/>
        <v>0</v>
      </c>
    </row>
    <row r="89" spans="1:12" s="22" customFormat="1" x14ac:dyDescent="0.35">
      <c r="A89" s="22" t="s">
        <v>313</v>
      </c>
      <c r="B89" s="34"/>
      <c r="C89" s="34"/>
      <c r="D89" s="34"/>
      <c r="E89" s="32" t="str">
        <f t="shared" si="2"/>
        <v/>
      </c>
      <c r="F89" s="34"/>
      <c r="G89" s="34"/>
      <c r="H89" s="34"/>
      <c r="I89" s="34"/>
      <c r="J89" s="36"/>
      <c r="K89" s="34"/>
      <c r="L89" s="33">
        <f t="shared" si="3"/>
        <v>0</v>
      </c>
    </row>
    <row r="90" spans="1:12" s="22" customFormat="1" x14ac:dyDescent="0.35">
      <c r="A90" s="22" t="s">
        <v>314</v>
      </c>
      <c r="B90" s="35"/>
      <c r="C90" s="35"/>
      <c r="D90" s="35"/>
      <c r="E90" s="32" t="str">
        <f t="shared" si="2"/>
        <v/>
      </c>
      <c r="F90" s="35"/>
      <c r="G90" s="35"/>
      <c r="H90" s="35"/>
      <c r="I90" s="35"/>
      <c r="J90" s="37"/>
      <c r="K90" s="35"/>
      <c r="L90" s="33">
        <f t="shared" si="3"/>
        <v>0</v>
      </c>
    </row>
    <row r="91" spans="1:12" s="22" customFormat="1" x14ac:dyDescent="0.35">
      <c r="A91" s="22" t="s">
        <v>315</v>
      </c>
      <c r="B91" s="34"/>
      <c r="C91" s="34"/>
      <c r="D91" s="34"/>
      <c r="E91" s="32" t="str">
        <f t="shared" si="2"/>
        <v/>
      </c>
      <c r="F91" s="34"/>
      <c r="G91" s="34"/>
      <c r="H91" s="34"/>
      <c r="I91" s="34"/>
      <c r="J91" s="36"/>
      <c r="K91" s="34"/>
      <c r="L91" s="33">
        <f t="shared" si="3"/>
        <v>0</v>
      </c>
    </row>
    <row r="92" spans="1:12" s="22" customFormat="1" x14ac:dyDescent="0.35">
      <c r="A92" s="22" t="s">
        <v>316</v>
      </c>
      <c r="B92" s="35"/>
      <c r="C92" s="35"/>
      <c r="D92" s="35"/>
      <c r="E92" s="32" t="str">
        <f t="shared" si="2"/>
        <v/>
      </c>
      <c r="F92" s="35"/>
      <c r="G92" s="35"/>
      <c r="H92" s="35"/>
      <c r="I92" s="35"/>
      <c r="J92" s="37"/>
      <c r="K92" s="35"/>
      <c r="L92" s="33">
        <f t="shared" si="3"/>
        <v>0</v>
      </c>
    </row>
    <row r="93" spans="1:12" s="22" customFormat="1" x14ac:dyDescent="0.35">
      <c r="A93" s="22" t="s">
        <v>317</v>
      </c>
      <c r="B93" s="34"/>
      <c r="C93" s="34"/>
      <c r="D93" s="34"/>
      <c r="E93" s="32" t="str">
        <f t="shared" si="2"/>
        <v/>
      </c>
      <c r="F93" s="34"/>
      <c r="G93" s="34"/>
      <c r="H93" s="34"/>
      <c r="I93" s="34"/>
      <c r="J93" s="36"/>
      <c r="K93" s="34"/>
      <c r="L93" s="33">
        <f t="shared" si="3"/>
        <v>0</v>
      </c>
    </row>
    <row r="94" spans="1:12" s="22" customFormat="1" x14ac:dyDescent="0.35">
      <c r="A94" s="22" t="s">
        <v>318</v>
      </c>
      <c r="B94" s="35"/>
      <c r="C94" s="35"/>
      <c r="D94" s="35"/>
      <c r="E94" s="32" t="str">
        <f t="shared" si="2"/>
        <v/>
      </c>
      <c r="F94" s="35"/>
      <c r="G94" s="35"/>
      <c r="H94" s="35"/>
      <c r="I94" s="35"/>
      <c r="J94" s="37"/>
      <c r="K94" s="35"/>
      <c r="L94" s="33">
        <f t="shared" si="3"/>
        <v>0</v>
      </c>
    </row>
    <row r="95" spans="1:12" s="22" customFormat="1" x14ac:dyDescent="0.35">
      <c r="A95" s="22" t="s">
        <v>319</v>
      </c>
      <c r="B95" s="34"/>
      <c r="C95" s="34"/>
      <c r="D95" s="34"/>
      <c r="E95" s="32" t="str">
        <f t="shared" si="2"/>
        <v/>
      </c>
      <c r="F95" s="34"/>
      <c r="G95" s="34"/>
      <c r="H95" s="34"/>
      <c r="I95" s="34"/>
      <c r="J95" s="36"/>
      <c r="K95" s="34"/>
      <c r="L95" s="33">
        <f t="shared" si="3"/>
        <v>0</v>
      </c>
    </row>
    <row r="96" spans="1:12" s="22" customFormat="1" x14ac:dyDescent="0.35">
      <c r="A96" s="22" t="s">
        <v>320</v>
      </c>
      <c r="B96" s="35"/>
      <c r="C96" s="35"/>
      <c r="D96" s="35"/>
      <c r="E96" s="32" t="str">
        <f t="shared" si="2"/>
        <v/>
      </c>
      <c r="F96" s="35"/>
      <c r="G96" s="35"/>
      <c r="H96" s="35"/>
      <c r="I96" s="35"/>
      <c r="J96" s="37"/>
      <c r="K96" s="35"/>
      <c r="L96" s="33">
        <f t="shared" si="3"/>
        <v>0</v>
      </c>
    </row>
    <row r="97" spans="1:12" s="22" customFormat="1" x14ac:dyDescent="0.35">
      <c r="A97" s="22" t="s">
        <v>321</v>
      </c>
      <c r="B97" s="34"/>
      <c r="C97" s="34"/>
      <c r="D97" s="34"/>
      <c r="E97" s="32" t="str">
        <f t="shared" si="2"/>
        <v/>
      </c>
      <c r="F97" s="34"/>
      <c r="G97" s="34"/>
      <c r="H97" s="34"/>
      <c r="I97" s="34"/>
      <c r="J97" s="36"/>
      <c r="K97" s="34"/>
      <c r="L97" s="33">
        <f t="shared" si="3"/>
        <v>0</v>
      </c>
    </row>
    <row r="98" spans="1:12" s="22" customFormat="1" x14ac:dyDescent="0.35">
      <c r="A98" s="22" t="s">
        <v>322</v>
      </c>
      <c r="B98" s="35"/>
      <c r="C98" s="35"/>
      <c r="D98" s="35"/>
      <c r="E98" s="32" t="str">
        <f t="shared" si="2"/>
        <v/>
      </c>
      <c r="F98" s="35"/>
      <c r="G98" s="35"/>
      <c r="H98" s="35"/>
      <c r="I98" s="35"/>
      <c r="J98" s="37"/>
      <c r="K98" s="35"/>
      <c r="L98" s="33">
        <f t="shared" si="3"/>
        <v>0</v>
      </c>
    </row>
    <row r="99" spans="1:12" s="22" customFormat="1" x14ac:dyDescent="0.35">
      <c r="A99" s="22" t="s">
        <v>323</v>
      </c>
      <c r="B99" s="34"/>
      <c r="C99" s="34"/>
      <c r="D99" s="34"/>
      <c r="E99" s="32" t="str">
        <f t="shared" si="2"/>
        <v/>
      </c>
      <c r="F99" s="34"/>
      <c r="G99" s="34"/>
      <c r="H99" s="34"/>
      <c r="I99" s="34"/>
      <c r="J99" s="36"/>
      <c r="K99" s="34"/>
      <c r="L99" s="33">
        <f t="shared" si="3"/>
        <v>0</v>
      </c>
    </row>
    <row r="100" spans="1:12" s="22" customFormat="1" x14ac:dyDescent="0.35">
      <c r="A100" s="22" t="s">
        <v>324</v>
      </c>
      <c r="B100" s="35"/>
      <c r="C100" s="35"/>
      <c r="D100" s="35"/>
      <c r="E100" s="32" t="str">
        <f t="shared" si="2"/>
        <v/>
      </c>
      <c r="F100" s="35"/>
      <c r="G100" s="35"/>
      <c r="H100" s="35"/>
      <c r="I100" s="35"/>
      <c r="J100" s="37"/>
      <c r="K100" s="35"/>
      <c r="L100" s="33">
        <f t="shared" si="3"/>
        <v>0</v>
      </c>
    </row>
    <row r="101" spans="1:12" s="22" customFormat="1" x14ac:dyDescent="0.35">
      <c r="A101" s="22" t="s">
        <v>325</v>
      </c>
      <c r="B101" s="34"/>
      <c r="C101" s="34"/>
      <c r="D101" s="34"/>
      <c r="E101" s="32" t="str">
        <f t="shared" si="2"/>
        <v/>
      </c>
      <c r="F101" s="34"/>
      <c r="G101" s="34"/>
      <c r="H101" s="34"/>
      <c r="I101" s="34"/>
      <c r="J101" s="36"/>
      <c r="K101" s="34"/>
      <c r="L101" s="33">
        <f t="shared" si="3"/>
        <v>0</v>
      </c>
    </row>
    <row r="102" spans="1:12" s="22" customFormat="1" x14ac:dyDescent="0.35">
      <c r="A102" s="22" t="s">
        <v>326</v>
      </c>
      <c r="B102" s="35"/>
      <c r="C102" s="35"/>
      <c r="D102" s="35"/>
      <c r="E102" s="32" t="str">
        <f t="shared" si="2"/>
        <v/>
      </c>
      <c r="F102" s="35"/>
      <c r="G102" s="35"/>
      <c r="H102" s="35"/>
      <c r="I102" s="35"/>
      <c r="J102" s="37"/>
      <c r="K102" s="35"/>
      <c r="L102" s="33">
        <f t="shared" si="3"/>
        <v>0</v>
      </c>
    </row>
    <row r="103" spans="1:12" s="22" customFormat="1" x14ac:dyDescent="0.35">
      <c r="A103" s="22" t="s">
        <v>327</v>
      </c>
      <c r="B103" s="34"/>
      <c r="C103" s="34"/>
      <c r="D103" s="34"/>
      <c r="E103" s="32" t="str">
        <f t="shared" si="2"/>
        <v/>
      </c>
      <c r="F103" s="34"/>
      <c r="G103" s="34"/>
      <c r="H103" s="34"/>
      <c r="I103" s="34"/>
      <c r="J103" s="36"/>
      <c r="K103" s="34"/>
      <c r="L103" s="33">
        <f t="shared" si="3"/>
        <v>0</v>
      </c>
    </row>
    <row r="104" spans="1:12" s="22" customFormat="1" x14ac:dyDescent="0.35">
      <c r="A104" s="22" t="s">
        <v>328</v>
      </c>
      <c r="B104" s="35"/>
      <c r="C104" s="35"/>
      <c r="D104" s="35"/>
      <c r="E104" s="32" t="str">
        <f t="shared" si="2"/>
        <v/>
      </c>
      <c r="F104" s="35"/>
      <c r="G104" s="35"/>
      <c r="H104" s="35"/>
      <c r="I104" s="35"/>
      <c r="J104" s="37"/>
      <c r="K104" s="35"/>
      <c r="L104" s="33">
        <f t="shared" si="3"/>
        <v>0</v>
      </c>
    </row>
    <row r="105" spans="1:12" s="22" customFormat="1" x14ac:dyDescent="0.35">
      <c r="A105" s="22" t="s">
        <v>329</v>
      </c>
      <c r="B105" s="34"/>
      <c r="C105" s="34"/>
      <c r="D105" s="34"/>
      <c r="E105" s="32" t="str">
        <f t="shared" si="2"/>
        <v/>
      </c>
      <c r="F105" s="34"/>
      <c r="G105" s="34"/>
      <c r="H105" s="34"/>
      <c r="I105" s="34"/>
      <c r="J105" s="36"/>
      <c r="K105" s="34"/>
      <c r="L105" s="33">
        <f t="shared" si="3"/>
        <v>0</v>
      </c>
    </row>
    <row r="106" spans="1:12" s="22" customFormat="1" x14ac:dyDescent="0.35">
      <c r="A106" s="22" t="s">
        <v>330</v>
      </c>
      <c r="B106" s="35"/>
      <c r="C106" s="35"/>
      <c r="D106" s="35"/>
      <c r="E106" s="32" t="str">
        <f t="shared" si="2"/>
        <v/>
      </c>
      <c r="F106" s="35"/>
      <c r="G106" s="35"/>
      <c r="H106" s="35"/>
      <c r="I106" s="35"/>
      <c r="J106" s="37"/>
      <c r="K106" s="35"/>
      <c r="L106" s="33">
        <f t="shared" si="3"/>
        <v>0</v>
      </c>
    </row>
    <row r="107" spans="1:12" s="22" customFormat="1" x14ac:dyDescent="0.35">
      <c r="A107" s="22" t="s">
        <v>331</v>
      </c>
      <c r="B107" s="34"/>
      <c r="C107" s="34"/>
      <c r="D107" s="34"/>
      <c r="E107" s="32" t="str">
        <f t="shared" si="2"/>
        <v/>
      </c>
      <c r="F107" s="34"/>
      <c r="G107" s="34"/>
      <c r="H107" s="34"/>
      <c r="I107" s="34"/>
      <c r="J107" s="36"/>
      <c r="K107" s="34"/>
      <c r="L107" s="33">
        <f t="shared" si="3"/>
        <v>0</v>
      </c>
    </row>
    <row r="108" spans="1:12" s="22" customFormat="1" x14ac:dyDescent="0.35">
      <c r="A108" s="22" t="s">
        <v>332</v>
      </c>
      <c r="B108" s="35"/>
      <c r="C108" s="35"/>
      <c r="D108" s="35"/>
      <c r="E108" s="32" t="str">
        <f t="shared" si="2"/>
        <v/>
      </c>
      <c r="F108" s="35"/>
      <c r="G108" s="35"/>
      <c r="H108" s="35"/>
      <c r="I108" s="35"/>
      <c r="J108" s="37"/>
      <c r="K108" s="35"/>
      <c r="L108" s="33">
        <f t="shared" si="3"/>
        <v>0</v>
      </c>
    </row>
  </sheetData>
  <sheetProtection algorithmName="SHA-512" hashValue="1VV5SKfpEy4eyDj7LcydgzPmVz7aZmqOP99U3z0xGsJ9Qr7RNSPpO5ds6QT+2FT1PXl+tffvf/LaumGBzEqhgQ==" saltValue="kUaBR112dSkMFODa4OsAlA==" spinCount="100000" sheet="1" objects="1" scenarios="1" selectLockedCells="1"/>
  <mergeCells count="2">
    <mergeCell ref="A2:I2"/>
    <mergeCell ref="H7:I7"/>
  </mergeCells>
  <phoneticPr fontId="11" type="noConversion"/>
  <dataValidations count="10">
    <dataValidation type="list" allowBlank="1" showInputMessage="1" showErrorMessage="1" sqref="H9:H108" xr:uid="{EAC77F9B-48F2-49FF-9686-270916882DB9}">
      <formula1>"Årskurs 9,IMS under 18 år,IMS över 18 år"</formula1>
    </dataValidation>
    <dataValidation type="list" allowBlank="1" showInputMessage="1" showErrorMessage="1" sqref="I9:I108" xr:uid="{B643B9F2-A2B9-42AE-88BC-7B1AEDFD1F45}">
      <formula1>"1,2,3"</formula1>
    </dataValidation>
    <dataValidation type="textLength" allowBlank="1" showInputMessage="1" showErrorMessage="1" errorTitle="Felaktigt personnummer" error="Vänligen ange ett korrekt personnummer enligt formatet ÅÅMMDD-XXXX." sqref="B9:B108" xr:uid="{5E1DAD7D-4C60-4517-A2A4-641231B84EDA}">
      <formula1>11</formula1>
      <formula2>11</formula2>
    </dataValidation>
    <dataValidation errorStyle="information" allowBlank="1" showInputMessage="1" showErrorMessage="1" errorTitle="Fyll i förnamn" error="Vänligen fyll i ett förnamn." sqref="C9:C108" xr:uid="{C2ABD5FD-7A28-4BF2-ACD4-E2A7A5CCAC7C}"/>
    <dataValidation type="custom" allowBlank="1" showInputMessage="1" showErrorMessage="1" errorTitle="Felaktigt värde" error="Antalet timmar kan bara vara mellan 1-90. Vänligen försök igen." sqref="G9" xr:uid="{E9930B33-1543-47FC-B2E1-0AA5EEB013E7}">
      <formula1>IF(G9&lt;=90,TRUE,FALSE)</formula1>
    </dataValidation>
    <dataValidation type="list" allowBlank="1" showInputMessage="1" showErrorMessage="1" errorTitle="Felaktig timlön" error="Den angivna timlönen (inklusive semesterersättning) når inte upp till Uppsala kommuns lägsta nivå._x000a__x000a_Således kan inte lönestöd betalas ut för denna ungdom." sqref="K9" xr:uid="{392CD46B-5634-4A4E-9059-5EE7D2A5E5A8}">
      <formula1>"Ja,Nej"</formula1>
    </dataValidation>
    <dataValidation type="custom" allowBlank="1" showInputMessage="1" showErrorMessage="1" errorTitle="Felaktig timlön" error="Den angivna timlönen (inklusive semesterersättning) når inte upp till Uppsala kommuns lägsta nivå._x000a__x000a_Således kan inte lönestöd betalas ut för denna ungdom." sqref="J9" xr:uid="{E13B4B43-61EC-4824-823C-67F1DE701214}">
      <formula1>IF(OR(AND(H9="Årskurs 9", J9&lt;89.6), AND(H9="IMS under 18 år", J9&lt;106.6), AND(H9="IMS över 18 år", J9&lt;112.6)), FALSE, TRUE)</formula1>
    </dataValidation>
    <dataValidation type="custom" allowBlank="1" showInputMessage="1" showErrorMessage="1" sqref="G10:G108" xr:uid="{90ABF0AC-F30B-4D3F-BDB0-1A677BB8131A}">
      <formula1>IF(G10&lt;=90,TRUE,FALSE)</formula1>
    </dataValidation>
    <dataValidation type="custom" allowBlank="1" showInputMessage="1" showErrorMessage="1" sqref="J10:J108" xr:uid="{13A87573-DD35-48E4-9E3E-BF1B91B51909}">
      <formula1>IF(OR(AND(H10="Årskurs 9", J10&lt;89.6), AND(H10="IMS under 18 år", J10&lt;106.6), AND(H10="IMS över 18 år", J10&lt;112.6)), FALSE, TRUE)</formula1>
    </dataValidation>
    <dataValidation type="list" allowBlank="1" showInputMessage="1" showErrorMessage="1" sqref="K10:K108" xr:uid="{576658D2-154E-4717-99F6-85AD09FB4213}">
      <formula1>"Ja,Nej"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custom" allowBlank="1" showInputMessage="1" showErrorMessage="1" errorTitle="Felaktigt postnummer" error="Det angivna postnumret har skrivits in fel (korrekt format NNN NN) eller tillhör en adress som inte finns inom Uppsala kommun._x000a__x000a_Således kan inte lönestöd betalas ut för denna ungdom." xr:uid="{8EAE7726-3A30-4285-9CD9-256BD97A2AC2}">
          <x14:formula1>
            <xm:f>IF(ISNUMBER(MATCH(F10,Postnr!A:A,0)),TRUE,FALSE)</xm:f>
          </x14:formula1>
          <xm:sqref>F10:F108</xm:sqref>
        </x14:dataValidation>
        <x14:dataValidation type="custom" allowBlank="1" showInputMessage="1" showErrorMessage="1" errorTitle="Felaktigt postnummer" error="Det angivna postnumret har skrivits in fel (korrekt format NNN NN) eller tillhör en adress som inte finns inom Uppsala kommun._x000a__x000a_Således kan inte lönestöd betalas ut för denna ungdom." xr:uid="{E40B4E95-940F-48B4-A787-41BA16D83491}">
          <x14:formula1>
            <xm:f>IF(ISNUMBER(MATCH(F9,Postnr!A:A,0)),TRUE,FALSE)</xm:f>
          </x14:formula1>
          <xm:sqref>F9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B3C806-E747-4650-B8E7-9CD65A588800}">
  <dimension ref="A2:I12"/>
  <sheetViews>
    <sheetView workbookViewId="0"/>
  </sheetViews>
  <sheetFormatPr defaultRowHeight="14.5" x14ac:dyDescent="0.35"/>
  <cols>
    <col min="1" max="1" width="15.1796875" bestFit="1" customWidth="1"/>
    <col min="2" max="2" width="4" customWidth="1"/>
    <col min="3" max="3" width="7.453125" bestFit="1" customWidth="1"/>
    <col min="4" max="5" width="8.1796875" bestFit="1" customWidth="1"/>
    <col min="6" max="6" width="8.1796875" customWidth="1"/>
    <col min="7" max="7" width="6.90625" bestFit="1" customWidth="1"/>
    <col min="8" max="8" width="6.54296875" bestFit="1" customWidth="1"/>
    <col min="9" max="9" width="2" bestFit="1" customWidth="1"/>
  </cols>
  <sheetData>
    <row r="2" spans="1:9" ht="21" x14ac:dyDescent="0.5">
      <c r="A2" s="19" t="s">
        <v>363</v>
      </c>
      <c r="B2" s="19"/>
      <c r="C2" s="19"/>
      <c r="D2" s="19"/>
      <c r="E2" s="19"/>
      <c r="F2" s="19"/>
      <c r="G2" s="19"/>
      <c r="H2" s="19"/>
    </row>
    <row r="3" spans="1:9" x14ac:dyDescent="0.35">
      <c r="A3" s="5" t="s">
        <v>230</v>
      </c>
      <c r="B3" s="4"/>
      <c r="C3" s="4"/>
      <c r="D3" s="4"/>
      <c r="E3" s="4"/>
      <c r="F3" s="4"/>
      <c r="G3" s="4"/>
      <c r="H3" s="4"/>
    </row>
    <row r="5" spans="1:9" x14ac:dyDescent="0.35">
      <c r="A5" s="17" t="s">
        <v>6</v>
      </c>
      <c r="B5" s="2"/>
      <c r="C5" s="20" t="s">
        <v>5</v>
      </c>
      <c r="D5" s="21"/>
      <c r="E5" s="21"/>
      <c r="F5" s="3"/>
      <c r="G5" s="20" t="s">
        <v>3</v>
      </c>
      <c r="H5" s="21"/>
    </row>
    <row r="6" spans="1:9" x14ac:dyDescent="0.35">
      <c r="A6" s="17"/>
      <c r="B6" s="2"/>
      <c r="C6" t="s">
        <v>151</v>
      </c>
      <c r="D6" t="s">
        <v>152</v>
      </c>
      <c r="E6" t="s">
        <v>153</v>
      </c>
      <c r="G6" t="s">
        <v>154</v>
      </c>
      <c r="H6" t="s">
        <v>155</v>
      </c>
    </row>
    <row r="7" spans="1:9" x14ac:dyDescent="0.35">
      <c r="A7" t="s">
        <v>7</v>
      </c>
      <c r="C7">
        <f>COUNTIFS(Ungdomar!H9:H108,"Årskurs 9",Ungdomar!I9:I108,1)</f>
        <v>0</v>
      </c>
      <c r="D7">
        <f>COUNTIFS(Ungdomar!H9:H108,"Årskurs 9",Ungdomar!I9:I108,2)</f>
        <v>0</v>
      </c>
      <c r="E7">
        <f>COUNTIFS(Ungdomar!H9:H108,"Årskurs 9",Ungdomar!I9:I108,3)</f>
        <v>0</v>
      </c>
      <c r="G7">
        <f>COUNTIFS(Ungdomar!E9:E108,"Flicka",Ungdomar!H9:H108,"Årskurs 9")</f>
        <v>0</v>
      </c>
      <c r="H7">
        <f>COUNTIFS(Ungdomar!E9:E108,"Pojke",Ungdomar!H9:H108,"Årskurs 9")</f>
        <v>0</v>
      </c>
    </row>
    <row r="8" spans="1:9" x14ac:dyDescent="0.35">
      <c r="A8" t="s">
        <v>8</v>
      </c>
      <c r="C8">
        <f>COUNTIFS(Ungdomar!H9:H108,"IMS under 18 år",Ungdomar!I9:I108,1)</f>
        <v>0</v>
      </c>
      <c r="D8">
        <f>COUNTIFS(Ungdomar!H9:H108,"IMS under 18 år",Ungdomar!I9:I108,2)</f>
        <v>0</v>
      </c>
      <c r="E8">
        <f>COUNTIFS(Ungdomar!H9:H108,"IMS under 18 år",Ungdomar!I9:I108,3)</f>
        <v>0</v>
      </c>
      <c r="G8">
        <f>COUNTIFS(Ungdomar!E9:E108,"Flicka",Ungdomar!H9:H108,"IMS under 18 år")</f>
        <v>0</v>
      </c>
      <c r="H8">
        <f>COUNTIFS(Ungdomar!E9:E108,"Pojke",Ungdomar!H9:H108,"IMS under 18 år")</f>
        <v>0</v>
      </c>
    </row>
    <row r="9" spans="1:9" x14ac:dyDescent="0.35">
      <c r="A9" t="s">
        <v>9</v>
      </c>
      <c r="C9">
        <f>COUNTIFS(Ungdomar!H9:H108,"IMS över 18 år",Ungdomar!I9:I108,1)</f>
        <v>0</v>
      </c>
      <c r="D9">
        <f>COUNTIFS(Ungdomar!H9:H108,"IMS över 18 år",Ungdomar!I9:I108,2)</f>
        <v>0</v>
      </c>
      <c r="E9">
        <f>COUNTIFS(Ungdomar!H9:H108,"IMS över 18 år",Ungdomar!I9:I108,3)</f>
        <v>0</v>
      </c>
      <c r="G9">
        <f>COUNTIFS(Ungdomar!E9:E108,"Flicka",Ungdomar!H9:H108,"IMS över 18 år")</f>
        <v>0</v>
      </c>
      <c r="H9">
        <f>COUNTIFS(Ungdomar!E9:E108,"Pojke",Ungdomar!H9:H108,"IMS över 18 år")</f>
        <v>0</v>
      </c>
    </row>
    <row r="10" spans="1:9" x14ac:dyDescent="0.35">
      <c r="A10" t="s">
        <v>215</v>
      </c>
      <c r="C10">
        <f>SUM(C7:C9)</f>
        <v>0</v>
      </c>
      <c r="D10">
        <f>SUM(D7:D9)</f>
        <v>0</v>
      </c>
      <c r="E10">
        <f>SUM(E7:E9)</f>
        <v>0</v>
      </c>
      <c r="G10">
        <f>SUM(G7:G9)</f>
        <v>0</v>
      </c>
      <c r="H10">
        <f>SUM(H7:H9)</f>
        <v>0</v>
      </c>
      <c r="I10" s="1"/>
    </row>
    <row r="11" spans="1:9" x14ac:dyDescent="0.35">
      <c r="I11" s="1"/>
    </row>
    <row r="12" spans="1:9" x14ac:dyDescent="0.35">
      <c r="A12" s="17" t="s">
        <v>362</v>
      </c>
      <c r="B12" s="18"/>
      <c r="C12" s="16">
        <f>SUM(Ungdomar!L9:L108)</f>
        <v>0</v>
      </c>
      <c r="D12" s="16"/>
      <c r="E12" s="16"/>
      <c r="F12" s="16"/>
      <c r="G12" s="16"/>
      <c r="H12" s="16"/>
    </row>
  </sheetData>
  <sheetProtection algorithmName="SHA-512" hashValue="Gpp/gwNYPGMKRhbg/GkoWUdvmL9kBjT/FOGZsbOAdZoeTnkKVqmdTsOt9khhj4RccjLEH03x2CNkfgF1oMsnLA==" saltValue="8k2scwy003Uhoj00nRqpxQ==" spinCount="100000" sheet="1" objects="1" scenarios="1"/>
  <mergeCells count="6">
    <mergeCell ref="C12:H12"/>
    <mergeCell ref="A12:B12"/>
    <mergeCell ref="A2:H2"/>
    <mergeCell ref="A5:A6"/>
    <mergeCell ref="C5:E5"/>
    <mergeCell ref="G5:H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909358-262D-403D-96CE-35C03AEEB72E}">
  <dimension ref="A1:A199"/>
  <sheetViews>
    <sheetView workbookViewId="0"/>
  </sheetViews>
  <sheetFormatPr defaultRowHeight="14.5" x14ac:dyDescent="0.35"/>
  <cols>
    <col min="1" max="1" width="6.1796875" bestFit="1" customWidth="1"/>
  </cols>
  <sheetData>
    <row r="1" spans="1:1" x14ac:dyDescent="0.35">
      <c r="A1" t="s">
        <v>184</v>
      </c>
    </row>
    <row r="2" spans="1:1" x14ac:dyDescent="0.35">
      <c r="A2" t="s">
        <v>191</v>
      </c>
    </row>
    <row r="3" spans="1:1" x14ac:dyDescent="0.35">
      <c r="A3" t="s">
        <v>192</v>
      </c>
    </row>
    <row r="4" spans="1:1" x14ac:dyDescent="0.35">
      <c r="A4" t="s">
        <v>157</v>
      </c>
    </row>
    <row r="5" spans="1:1" x14ac:dyDescent="0.35">
      <c r="A5" t="s">
        <v>173</v>
      </c>
    </row>
    <row r="6" spans="1:1" x14ac:dyDescent="0.35">
      <c r="A6" t="s">
        <v>10</v>
      </c>
    </row>
    <row r="7" spans="1:1" x14ac:dyDescent="0.35">
      <c r="A7" t="s">
        <v>193</v>
      </c>
    </row>
    <row r="8" spans="1:1" x14ac:dyDescent="0.35">
      <c r="A8" t="s">
        <v>194</v>
      </c>
    </row>
    <row r="9" spans="1:1" x14ac:dyDescent="0.35">
      <c r="A9" t="s">
        <v>195</v>
      </c>
    </row>
    <row r="10" spans="1:1" x14ac:dyDescent="0.35">
      <c r="A10" t="s">
        <v>158</v>
      </c>
    </row>
    <row r="11" spans="1:1" x14ac:dyDescent="0.35">
      <c r="A11" t="s">
        <v>172</v>
      </c>
    </row>
    <row r="12" spans="1:1" x14ac:dyDescent="0.35">
      <c r="A12" t="s">
        <v>176</v>
      </c>
    </row>
    <row r="13" spans="1:1" x14ac:dyDescent="0.35">
      <c r="A13" t="s">
        <v>177</v>
      </c>
    </row>
    <row r="14" spans="1:1" x14ac:dyDescent="0.35">
      <c r="A14" t="s">
        <v>178</v>
      </c>
    </row>
    <row r="15" spans="1:1" x14ac:dyDescent="0.35">
      <c r="A15" t="s">
        <v>179</v>
      </c>
    </row>
    <row r="16" spans="1:1" x14ac:dyDescent="0.35">
      <c r="A16" t="s">
        <v>180</v>
      </c>
    </row>
    <row r="17" spans="1:1" x14ac:dyDescent="0.35">
      <c r="A17" t="s">
        <v>181</v>
      </c>
    </row>
    <row r="18" spans="1:1" x14ac:dyDescent="0.35">
      <c r="A18" t="s">
        <v>182</v>
      </c>
    </row>
    <row r="19" spans="1:1" x14ac:dyDescent="0.35">
      <c r="A19" t="s">
        <v>11</v>
      </c>
    </row>
    <row r="20" spans="1:1" x14ac:dyDescent="0.35">
      <c r="A20" t="s">
        <v>162</v>
      </c>
    </row>
    <row r="21" spans="1:1" x14ac:dyDescent="0.35">
      <c r="A21" t="s">
        <v>163</v>
      </c>
    </row>
    <row r="22" spans="1:1" x14ac:dyDescent="0.35">
      <c r="A22" t="s">
        <v>164</v>
      </c>
    </row>
    <row r="23" spans="1:1" x14ac:dyDescent="0.35">
      <c r="A23" t="s">
        <v>165</v>
      </c>
    </row>
    <row r="24" spans="1:1" x14ac:dyDescent="0.35">
      <c r="A24" t="s">
        <v>166</v>
      </c>
    </row>
    <row r="25" spans="1:1" x14ac:dyDescent="0.35">
      <c r="A25" t="s">
        <v>167</v>
      </c>
    </row>
    <row r="26" spans="1:1" x14ac:dyDescent="0.35">
      <c r="A26" t="s">
        <v>12</v>
      </c>
    </row>
    <row r="27" spans="1:1" x14ac:dyDescent="0.35">
      <c r="A27" t="s">
        <v>13</v>
      </c>
    </row>
    <row r="28" spans="1:1" x14ac:dyDescent="0.35">
      <c r="A28" t="s">
        <v>14</v>
      </c>
    </row>
    <row r="29" spans="1:1" x14ac:dyDescent="0.35">
      <c r="A29" t="s">
        <v>168</v>
      </c>
    </row>
    <row r="30" spans="1:1" x14ac:dyDescent="0.35">
      <c r="A30" t="s">
        <v>169</v>
      </c>
    </row>
    <row r="31" spans="1:1" x14ac:dyDescent="0.35">
      <c r="A31" t="s">
        <v>183</v>
      </c>
    </row>
    <row r="32" spans="1:1" x14ac:dyDescent="0.35">
      <c r="A32" t="s">
        <v>185</v>
      </c>
    </row>
    <row r="33" spans="1:1" x14ac:dyDescent="0.35">
      <c r="A33" t="s">
        <v>186</v>
      </c>
    </row>
    <row r="34" spans="1:1" x14ac:dyDescent="0.35">
      <c r="A34" t="s">
        <v>175</v>
      </c>
    </row>
    <row r="35" spans="1:1" x14ac:dyDescent="0.35">
      <c r="A35" t="s">
        <v>196</v>
      </c>
    </row>
    <row r="36" spans="1:1" x14ac:dyDescent="0.35">
      <c r="A36" t="s">
        <v>171</v>
      </c>
    </row>
    <row r="37" spans="1:1" x14ac:dyDescent="0.35">
      <c r="A37" t="s">
        <v>15</v>
      </c>
    </row>
    <row r="38" spans="1:1" x14ac:dyDescent="0.35">
      <c r="A38" t="s">
        <v>159</v>
      </c>
    </row>
    <row r="39" spans="1:1" x14ac:dyDescent="0.35">
      <c r="A39" t="s">
        <v>160</v>
      </c>
    </row>
    <row r="40" spans="1:1" x14ac:dyDescent="0.35">
      <c r="A40" t="s">
        <v>161</v>
      </c>
    </row>
    <row r="41" spans="1:1" x14ac:dyDescent="0.35">
      <c r="A41" t="s">
        <v>190</v>
      </c>
    </row>
    <row r="42" spans="1:1" x14ac:dyDescent="0.35">
      <c r="A42" t="s">
        <v>16</v>
      </c>
    </row>
    <row r="43" spans="1:1" x14ac:dyDescent="0.35">
      <c r="A43" t="s">
        <v>17</v>
      </c>
    </row>
    <row r="44" spans="1:1" x14ac:dyDescent="0.35">
      <c r="A44" t="s">
        <v>18</v>
      </c>
    </row>
    <row r="45" spans="1:1" x14ac:dyDescent="0.35">
      <c r="A45" t="s">
        <v>19</v>
      </c>
    </row>
    <row r="46" spans="1:1" x14ac:dyDescent="0.35">
      <c r="A46" t="s">
        <v>20</v>
      </c>
    </row>
    <row r="47" spans="1:1" x14ac:dyDescent="0.35">
      <c r="A47" t="s">
        <v>21</v>
      </c>
    </row>
    <row r="48" spans="1:1" x14ac:dyDescent="0.35">
      <c r="A48" t="s">
        <v>22</v>
      </c>
    </row>
    <row r="49" spans="1:1" x14ac:dyDescent="0.35">
      <c r="A49" t="s">
        <v>23</v>
      </c>
    </row>
    <row r="50" spans="1:1" x14ac:dyDescent="0.35">
      <c r="A50" t="s">
        <v>24</v>
      </c>
    </row>
    <row r="51" spans="1:1" x14ac:dyDescent="0.35">
      <c r="A51" t="s">
        <v>25</v>
      </c>
    </row>
    <row r="52" spans="1:1" x14ac:dyDescent="0.35">
      <c r="A52" t="s">
        <v>26</v>
      </c>
    </row>
    <row r="53" spans="1:1" x14ac:dyDescent="0.35">
      <c r="A53" t="s">
        <v>27</v>
      </c>
    </row>
    <row r="54" spans="1:1" x14ac:dyDescent="0.35">
      <c r="A54" t="s">
        <v>28</v>
      </c>
    </row>
    <row r="55" spans="1:1" x14ac:dyDescent="0.35">
      <c r="A55" t="s">
        <v>29</v>
      </c>
    </row>
    <row r="56" spans="1:1" x14ac:dyDescent="0.35">
      <c r="A56" t="s">
        <v>30</v>
      </c>
    </row>
    <row r="57" spans="1:1" x14ac:dyDescent="0.35">
      <c r="A57" t="s">
        <v>31</v>
      </c>
    </row>
    <row r="58" spans="1:1" x14ac:dyDescent="0.35">
      <c r="A58" t="s">
        <v>32</v>
      </c>
    </row>
    <row r="59" spans="1:1" x14ac:dyDescent="0.35">
      <c r="A59" t="s">
        <v>33</v>
      </c>
    </row>
    <row r="60" spans="1:1" x14ac:dyDescent="0.35">
      <c r="A60" t="s">
        <v>34</v>
      </c>
    </row>
    <row r="61" spans="1:1" x14ac:dyDescent="0.35">
      <c r="A61" t="s">
        <v>35</v>
      </c>
    </row>
    <row r="62" spans="1:1" x14ac:dyDescent="0.35">
      <c r="A62" t="s">
        <v>36</v>
      </c>
    </row>
    <row r="63" spans="1:1" x14ac:dyDescent="0.35">
      <c r="A63" t="s">
        <v>37</v>
      </c>
    </row>
    <row r="64" spans="1:1" x14ac:dyDescent="0.35">
      <c r="A64" t="s">
        <v>38</v>
      </c>
    </row>
    <row r="65" spans="1:1" x14ac:dyDescent="0.35">
      <c r="A65" t="s">
        <v>39</v>
      </c>
    </row>
    <row r="66" spans="1:1" x14ac:dyDescent="0.35">
      <c r="A66" t="s">
        <v>40</v>
      </c>
    </row>
    <row r="67" spans="1:1" x14ac:dyDescent="0.35">
      <c r="A67" t="s">
        <v>41</v>
      </c>
    </row>
    <row r="68" spans="1:1" x14ac:dyDescent="0.35">
      <c r="A68" t="s">
        <v>42</v>
      </c>
    </row>
    <row r="69" spans="1:1" x14ac:dyDescent="0.35">
      <c r="A69" t="s">
        <v>43</v>
      </c>
    </row>
    <row r="70" spans="1:1" x14ac:dyDescent="0.35">
      <c r="A70" t="s">
        <v>197</v>
      </c>
    </row>
    <row r="71" spans="1:1" x14ac:dyDescent="0.35">
      <c r="A71" t="s">
        <v>198</v>
      </c>
    </row>
    <row r="72" spans="1:1" x14ac:dyDescent="0.35">
      <c r="A72" t="s">
        <v>199</v>
      </c>
    </row>
    <row r="73" spans="1:1" x14ac:dyDescent="0.35">
      <c r="A73" t="s">
        <v>44</v>
      </c>
    </row>
    <row r="74" spans="1:1" x14ac:dyDescent="0.35">
      <c r="A74" t="s">
        <v>45</v>
      </c>
    </row>
    <row r="75" spans="1:1" x14ac:dyDescent="0.35">
      <c r="A75" t="s">
        <v>46</v>
      </c>
    </row>
    <row r="76" spans="1:1" x14ac:dyDescent="0.35">
      <c r="A76" t="s">
        <v>47</v>
      </c>
    </row>
    <row r="77" spans="1:1" x14ac:dyDescent="0.35">
      <c r="A77" t="s">
        <v>48</v>
      </c>
    </row>
    <row r="78" spans="1:1" x14ac:dyDescent="0.35">
      <c r="A78" t="s">
        <v>49</v>
      </c>
    </row>
    <row r="79" spans="1:1" x14ac:dyDescent="0.35">
      <c r="A79" t="s">
        <v>50</v>
      </c>
    </row>
    <row r="80" spans="1:1" x14ac:dyDescent="0.35">
      <c r="A80" t="s">
        <v>51</v>
      </c>
    </row>
    <row r="81" spans="1:1" x14ac:dyDescent="0.35">
      <c r="A81" t="s">
        <v>52</v>
      </c>
    </row>
    <row r="82" spans="1:1" x14ac:dyDescent="0.35">
      <c r="A82" t="s">
        <v>53</v>
      </c>
    </row>
    <row r="83" spans="1:1" x14ac:dyDescent="0.35">
      <c r="A83" t="s">
        <v>200</v>
      </c>
    </row>
    <row r="84" spans="1:1" x14ac:dyDescent="0.35">
      <c r="A84" t="s">
        <v>54</v>
      </c>
    </row>
    <row r="85" spans="1:1" x14ac:dyDescent="0.35">
      <c r="A85" t="s">
        <v>55</v>
      </c>
    </row>
    <row r="86" spans="1:1" x14ac:dyDescent="0.35">
      <c r="A86" t="s">
        <v>56</v>
      </c>
    </row>
    <row r="87" spans="1:1" x14ac:dyDescent="0.35">
      <c r="A87" t="s">
        <v>57</v>
      </c>
    </row>
    <row r="88" spans="1:1" x14ac:dyDescent="0.35">
      <c r="A88" t="s">
        <v>58</v>
      </c>
    </row>
    <row r="89" spans="1:1" x14ac:dyDescent="0.35">
      <c r="A89" t="s">
        <v>59</v>
      </c>
    </row>
    <row r="90" spans="1:1" x14ac:dyDescent="0.35">
      <c r="A90" t="s">
        <v>60</v>
      </c>
    </row>
    <row r="91" spans="1:1" x14ac:dyDescent="0.35">
      <c r="A91" t="s">
        <v>61</v>
      </c>
    </row>
    <row r="92" spans="1:1" x14ac:dyDescent="0.35">
      <c r="A92" t="s">
        <v>62</v>
      </c>
    </row>
    <row r="93" spans="1:1" x14ac:dyDescent="0.35">
      <c r="A93" t="s">
        <v>63</v>
      </c>
    </row>
    <row r="94" spans="1:1" x14ac:dyDescent="0.35">
      <c r="A94" t="s">
        <v>64</v>
      </c>
    </row>
    <row r="95" spans="1:1" x14ac:dyDescent="0.35">
      <c r="A95" t="s">
        <v>65</v>
      </c>
    </row>
    <row r="96" spans="1:1" x14ac:dyDescent="0.35">
      <c r="A96" t="s">
        <v>66</v>
      </c>
    </row>
    <row r="97" spans="1:1" x14ac:dyDescent="0.35">
      <c r="A97" t="s">
        <v>67</v>
      </c>
    </row>
    <row r="98" spans="1:1" x14ac:dyDescent="0.35">
      <c r="A98" t="s">
        <v>68</v>
      </c>
    </row>
    <row r="99" spans="1:1" x14ac:dyDescent="0.35">
      <c r="A99" t="s">
        <v>69</v>
      </c>
    </row>
    <row r="100" spans="1:1" x14ac:dyDescent="0.35">
      <c r="A100" t="s">
        <v>70</v>
      </c>
    </row>
    <row r="101" spans="1:1" x14ac:dyDescent="0.35">
      <c r="A101" t="s">
        <v>71</v>
      </c>
    </row>
    <row r="102" spans="1:1" x14ac:dyDescent="0.35">
      <c r="A102" t="s">
        <v>72</v>
      </c>
    </row>
    <row r="103" spans="1:1" x14ac:dyDescent="0.35">
      <c r="A103" t="s">
        <v>73</v>
      </c>
    </row>
    <row r="104" spans="1:1" x14ac:dyDescent="0.35">
      <c r="A104" t="s">
        <v>74</v>
      </c>
    </row>
    <row r="105" spans="1:1" x14ac:dyDescent="0.35">
      <c r="A105" t="s">
        <v>75</v>
      </c>
    </row>
    <row r="106" spans="1:1" x14ac:dyDescent="0.35">
      <c r="A106" t="s">
        <v>76</v>
      </c>
    </row>
    <row r="107" spans="1:1" x14ac:dyDescent="0.35">
      <c r="A107" t="s">
        <v>77</v>
      </c>
    </row>
    <row r="108" spans="1:1" x14ac:dyDescent="0.35">
      <c r="A108" t="s">
        <v>78</v>
      </c>
    </row>
    <row r="109" spans="1:1" x14ac:dyDescent="0.35">
      <c r="A109" t="s">
        <v>79</v>
      </c>
    </row>
    <row r="110" spans="1:1" x14ac:dyDescent="0.35">
      <c r="A110" t="s">
        <v>80</v>
      </c>
    </row>
    <row r="111" spans="1:1" x14ac:dyDescent="0.35">
      <c r="A111" t="s">
        <v>81</v>
      </c>
    </row>
    <row r="112" spans="1:1" x14ac:dyDescent="0.35">
      <c r="A112" t="s">
        <v>82</v>
      </c>
    </row>
    <row r="113" spans="1:1" x14ac:dyDescent="0.35">
      <c r="A113" t="s">
        <v>83</v>
      </c>
    </row>
    <row r="114" spans="1:1" x14ac:dyDescent="0.35">
      <c r="A114" t="s">
        <v>84</v>
      </c>
    </row>
    <row r="115" spans="1:1" x14ac:dyDescent="0.35">
      <c r="A115" t="s">
        <v>85</v>
      </c>
    </row>
    <row r="116" spans="1:1" x14ac:dyDescent="0.35">
      <c r="A116" t="s">
        <v>86</v>
      </c>
    </row>
    <row r="117" spans="1:1" x14ac:dyDescent="0.35">
      <c r="A117" t="s">
        <v>87</v>
      </c>
    </row>
    <row r="118" spans="1:1" x14ac:dyDescent="0.35">
      <c r="A118" t="s">
        <v>201</v>
      </c>
    </row>
    <row r="119" spans="1:1" x14ac:dyDescent="0.35">
      <c r="A119" t="s">
        <v>202</v>
      </c>
    </row>
    <row r="120" spans="1:1" x14ac:dyDescent="0.35">
      <c r="A120" t="s">
        <v>203</v>
      </c>
    </row>
    <row r="121" spans="1:1" x14ac:dyDescent="0.35">
      <c r="A121" t="s">
        <v>88</v>
      </c>
    </row>
    <row r="122" spans="1:1" x14ac:dyDescent="0.35">
      <c r="A122" t="s">
        <v>89</v>
      </c>
    </row>
    <row r="123" spans="1:1" x14ac:dyDescent="0.35">
      <c r="A123" t="s">
        <v>90</v>
      </c>
    </row>
    <row r="124" spans="1:1" x14ac:dyDescent="0.35">
      <c r="A124" t="s">
        <v>91</v>
      </c>
    </row>
    <row r="125" spans="1:1" x14ac:dyDescent="0.35">
      <c r="A125" t="s">
        <v>92</v>
      </c>
    </row>
    <row r="126" spans="1:1" x14ac:dyDescent="0.35">
      <c r="A126" t="s">
        <v>93</v>
      </c>
    </row>
    <row r="127" spans="1:1" x14ac:dyDescent="0.35">
      <c r="A127" t="s">
        <v>94</v>
      </c>
    </row>
    <row r="128" spans="1:1" x14ac:dyDescent="0.35">
      <c r="A128" t="s">
        <v>95</v>
      </c>
    </row>
    <row r="129" spans="1:1" x14ac:dyDescent="0.35">
      <c r="A129" t="s">
        <v>96</v>
      </c>
    </row>
    <row r="130" spans="1:1" x14ac:dyDescent="0.35">
      <c r="A130" t="s">
        <v>97</v>
      </c>
    </row>
    <row r="131" spans="1:1" x14ac:dyDescent="0.35">
      <c r="A131" t="s">
        <v>98</v>
      </c>
    </row>
    <row r="132" spans="1:1" x14ac:dyDescent="0.35">
      <c r="A132" t="s">
        <v>99</v>
      </c>
    </row>
    <row r="133" spans="1:1" x14ac:dyDescent="0.35">
      <c r="A133" t="s">
        <v>100</v>
      </c>
    </row>
    <row r="134" spans="1:1" x14ac:dyDescent="0.35">
      <c r="A134" t="s">
        <v>101</v>
      </c>
    </row>
    <row r="135" spans="1:1" x14ac:dyDescent="0.35">
      <c r="A135" t="s">
        <v>102</v>
      </c>
    </row>
    <row r="136" spans="1:1" x14ac:dyDescent="0.35">
      <c r="A136" t="s">
        <v>103</v>
      </c>
    </row>
    <row r="137" spans="1:1" x14ac:dyDescent="0.35">
      <c r="A137" t="s">
        <v>104</v>
      </c>
    </row>
    <row r="138" spans="1:1" x14ac:dyDescent="0.35">
      <c r="A138" t="s">
        <v>105</v>
      </c>
    </row>
    <row r="139" spans="1:1" x14ac:dyDescent="0.35">
      <c r="A139" t="s">
        <v>106</v>
      </c>
    </row>
    <row r="140" spans="1:1" x14ac:dyDescent="0.35">
      <c r="A140" t="s">
        <v>107</v>
      </c>
    </row>
    <row r="141" spans="1:1" x14ac:dyDescent="0.35">
      <c r="A141" t="s">
        <v>108</v>
      </c>
    </row>
    <row r="142" spans="1:1" x14ac:dyDescent="0.35">
      <c r="A142" t="s">
        <v>109</v>
      </c>
    </row>
    <row r="143" spans="1:1" x14ac:dyDescent="0.35">
      <c r="A143" t="s">
        <v>110</v>
      </c>
    </row>
    <row r="144" spans="1:1" x14ac:dyDescent="0.35">
      <c r="A144" t="s">
        <v>111</v>
      </c>
    </row>
    <row r="145" spans="1:1" x14ac:dyDescent="0.35">
      <c r="A145" t="s">
        <v>112</v>
      </c>
    </row>
    <row r="146" spans="1:1" x14ac:dyDescent="0.35">
      <c r="A146" t="s">
        <v>204</v>
      </c>
    </row>
    <row r="147" spans="1:1" x14ac:dyDescent="0.35">
      <c r="A147" t="s">
        <v>113</v>
      </c>
    </row>
    <row r="148" spans="1:1" x14ac:dyDescent="0.35">
      <c r="A148" t="s">
        <v>114</v>
      </c>
    </row>
    <row r="149" spans="1:1" x14ac:dyDescent="0.35">
      <c r="A149" t="s">
        <v>115</v>
      </c>
    </row>
    <row r="150" spans="1:1" x14ac:dyDescent="0.35">
      <c r="A150" t="s">
        <v>116</v>
      </c>
    </row>
    <row r="151" spans="1:1" x14ac:dyDescent="0.35">
      <c r="A151" t="s">
        <v>117</v>
      </c>
    </row>
    <row r="152" spans="1:1" x14ac:dyDescent="0.35">
      <c r="A152" t="s">
        <v>118</v>
      </c>
    </row>
    <row r="153" spans="1:1" x14ac:dyDescent="0.35">
      <c r="A153" t="s">
        <v>119</v>
      </c>
    </row>
    <row r="154" spans="1:1" x14ac:dyDescent="0.35">
      <c r="A154" t="s">
        <v>120</v>
      </c>
    </row>
    <row r="155" spans="1:1" x14ac:dyDescent="0.35">
      <c r="A155" t="s">
        <v>121</v>
      </c>
    </row>
    <row r="156" spans="1:1" x14ac:dyDescent="0.35">
      <c r="A156" t="s">
        <v>205</v>
      </c>
    </row>
    <row r="157" spans="1:1" x14ac:dyDescent="0.35">
      <c r="A157" t="s">
        <v>122</v>
      </c>
    </row>
    <row r="158" spans="1:1" x14ac:dyDescent="0.35">
      <c r="A158" t="s">
        <v>206</v>
      </c>
    </row>
    <row r="159" spans="1:1" x14ac:dyDescent="0.35">
      <c r="A159" t="s">
        <v>123</v>
      </c>
    </row>
    <row r="160" spans="1:1" x14ac:dyDescent="0.35">
      <c r="A160" t="s">
        <v>207</v>
      </c>
    </row>
    <row r="161" spans="1:1" x14ac:dyDescent="0.35">
      <c r="A161" t="s">
        <v>156</v>
      </c>
    </row>
    <row r="162" spans="1:1" x14ac:dyDescent="0.35">
      <c r="A162" t="s">
        <v>208</v>
      </c>
    </row>
    <row r="163" spans="1:1" x14ac:dyDescent="0.35">
      <c r="A163" t="s">
        <v>209</v>
      </c>
    </row>
    <row r="164" spans="1:1" x14ac:dyDescent="0.35">
      <c r="A164" t="s">
        <v>187</v>
      </c>
    </row>
    <row r="165" spans="1:1" x14ac:dyDescent="0.35">
      <c r="A165" t="s">
        <v>188</v>
      </c>
    </row>
    <row r="166" spans="1:1" x14ac:dyDescent="0.35">
      <c r="A166" t="s">
        <v>189</v>
      </c>
    </row>
    <row r="167" spans="1:1" x14ac:dyDescent="0.35">
      <c r="A167" t="s">
        <v>124</v>
      </c>
    </row>
    <row r="168" spans="1:1" x14ac:dyDescent="0.35">
      <c r="A168" t="s">
        <v>125</v>
      </c>
    </row>
    <row r="169" spans="1:1" x14ac:dyDescent="0.35">
      <c r="A169" t="s">
        <v>126</v>
      </c>
    </row>
    <row r="170" spans="1:1" x14ac:dyDescent="0.35">
      <c r="A170" t="s">
        <v>127</v>
      </c>
    </row>
    <row r="171" spans="1:1" x14ac:dyDescent="0.35">
      <c r="A171" t="s">
        <v>128</v>
      </c>
    </row>
    <row r="172" spans="1:1" x14ac:dyDescent="0.35">
      <c r="A172" t="s">
        <v>129</v>
      </c>
    </row>
    <row r="173" spans="1:1" x14ac:dyDescent="0.35">
      <c r="A173" t="s">
        <v>130</v>
      </c>
    </row>
    <row r="174" spans="1:1" x14ac:dyDescent="0.35">
      <c r="A174" t="s">
        <v>131</v>
      </c>
    </row>
    <row r="175" spans="1:1" x14ac:dyDescent="0.35">
      <c r="A175" t="s">
        <v>132</v>
      </c>
    </row>
    <row r="176" spans="1:1" x14ac:dyDescent="0.35">
      <c r="A176" t="s">
        <v>133</v>
      </c>
    </row>
    <row r="177" spans="1:1" x14ac:dyDescent="0.35">
      <c r="A177" t="s">
        <v>134</v>
      </c>
    </row>
    <row r="178" spans="1:1" x14ac:dyDescent="0.35">
      <c r="A178" t="s">
        <v>135</v>
      </c>
    </row>
    <row r="179" spans="1:1" x14ac:dyDescent="0.35">
      <c r="A179" t="s">
        <v>136</v>
      </c>
    </row>
    <row r="180" spans="1:1" x14ac:dyDescent="0.35">
      <c r="A180" t="s">
        <v>137</v>
      </c>
    </row>
    <row r="181" spans="1:1" x14ac:dyDescent="0.35">
      <c r="A181" t="s">
        <v>138</v>
      </c>
    </row>
    <row r="182" spans="1:1" x14ac:dyDescent="0.35">
      <c r="A182" t="s">
        <v>139</v>
      </c>
    </row>
    <row r="183" spans="1:1" x14ac:dyDescent="0.35">
      <c r="A183" t="s">
        <v>140</v>
      </c>
    </row>
    <row r="184" spans="1:1" x14ac:dyDescent="0.35">
      <c r="A184" t="s">
        <v>141</v>
      </c>
    </row>
    <row r="185" spans="1:1" x14ac:dyDescent="0.35">
      <c r="A185" t="s">
        <v>210</v>
      </c>
    </row>
    <row r="186" spans="1:1" x14ac:dyDescent="0.35">
      <c r="A186" t="s">
        <v>211</v>
      </c>
    </row>
    <row r="187" spans="1:1" x14ac:dyDescent="0.35">
      <c r="A187" t="s">
        <v>212</v>
      </c>
    </row>
    <row r="188" spans="1:1" x14ac:dyDescent="0.35">
      <c r="A188" t="s">
        <v>213</v>
      </c>
    </row>
    <row r="189" spans="1:1" x14ac:dyDescent="0.35">
      <c r="A189" t="s">
        <v>214</v>
      </c>
    </row>
    <row r="190" spans="1:1" x14ac:dyDescent="0.35">
      <c r="A190" t="s">
        <v>142</v>
      </c>
    </row>
    <row r="191" spans="1:1" x14ac:dyDescent="0.35">
      <c r="A191" t="s">
        <v>143</v>
      </c>
    </row>
    <row r="192" spans="1:1" x14ac:dyDescent="0.35">
      <c r="A192" t="s">
        <v>144</v>
      </c>
    </row>
    <row r="193" spans="1:1" x14ac:dyDescent="0.35">
      <c r="A193" t="s">
        <v>145</v>
      </c>
    </row>
    <row r="194" spans="1:1" x14ac:dyDescent="0.35">
      <c r="A194" t="s">
        <v>146</v>
      </c>
    </row>
    <row r="195" spans="1:1" x14ac:dyDescent="0.35">
      <c r="A195" t="s">
        <v>147</v>
      </c>
    </row>
    <row r="196" spans="1:1" x14ac:dyDescent="0.35">
      <c r="A196" t="s">
        <v>148</v>
      </c>
    </row>
    <row r="197" spans="1:1" x14ac:dyDescent="0.35">
      <c r="A197" t="s">
        <v>149</v>
      </c>
    </row>
    <row r="198" spans="1:1" x14ac:dyDescent="0.35">
      <c r="A198" t="s">
        <v>174</v>
      </c>
    </row>
    <row r="199" spans="1:1" x14ac:dyDescent="0.35">
      <c r="A199" t="s">
        <v>170</v>
      </c>
    </row>
  </sheetData>
  <sortState xmlns:xlrd2="http://schemas.microsoft.com/office/spreadsheetml/2017/richdata2" ref="A1:A199">
    <sortCondition ref="A1:A199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5</vt:i4>
      </vt:variant>
    </vt:vector>
  </HeadingPairs>
  <TitlesOfParts>
    <vt:vector size="5" baseType="lpstr">
      <vt:lpstr>Instruktioner</vt:lpstr>
      <vt:lpstr>Förening-bolag</vt:lpstr>
      <vt:lpstr>Ungdomar</vt:lpstr>
      <vt:lpstr>Sammanställning</vt:lpstr>
      <vt:lpstr>Postnr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Ohanian Daniel</dc:creator>
  <cp:lastModifiedBy>Ohanian Daniel</cp:lastModifiedBy>
  <dcterms:created xsi:type="dcterms:W3CDTF">2019-01-24T09:26:07Z</dcterms:created>
  <dcterms:modified xsi:type="dcterms:W3CDTF">2026-06-17T12:05:16Z</dcterms:modified>
</cp:coreProperties>
</file>