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KLK\Stab - IT\26 Arbetsplats\Office\Mallar\KLK\Lönecenter\2023\"/>
    </mc:Choice>
  </mc:AlternateContent>
  <xr:revisionPtr revIDLastSave="0" documentId="13_ncr:1_{6EB88958-3753-41BC-A86C-4909822D08AC}" xr6:coauthVersionLast="47" xr6:coauthVersionMax="47" xr10:uidLastSave="{00000000-0000-0000-0000-000000000000}"/>
  <bookViews>
    <workbookView xWindow="-108" yWindow="-108" windowWidth="23256" windowHeight="12576" xr2:uid="{D44C7847-DDA9-4CF1-AD80-160F7C9015B5}"/>
  </bookViews>
  <sheets>
    <sheet name="Sammanträdesuppgift" sheetId="1" r:id="rId1"/>
    <sheet name="Kode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J11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18" i="1"/>
  <c r="N18" i="1"/>
  <c r="O18" i="1"/>
  <c r="M17" i="1"/>
  <c r="O17" i="1"/>
  <c r="N17" i="1"/>
  <c r="P35" i="1" l="1"/>
  <c r="H35" i="1" s="1"/>
  <c r="P40" i="1"/>
  <c r="H40" i="1" s="1"/>
  <c r="P38" i="1"/>
  <c r="H38" i="1" s="1"/>
  <c r="P23" i="1"/>
  <c r="H23" i="1" s="1"/>
  <c r="P37" i="1"/>
  <c r="H37" i="1" s="1"/>
  <c r="P36" i="1"/>
  <c r="H36" i="1" s="1"/>
  <c r="P39" i="1"/>
  <c r="H39" i="1" s="1"/>
  <c r="P41" i="1"/>
  <c r="H41" i="1" s="1"/>
  <c r="P42" i="1"/>
  <c r="H42" i="1" s="1"/>
  <c r="P34" i="1"/>
  <c r="H34" i="1" s="1"/>
  <c r="P21" i="1"/>
  <c r="H21" i="1" s="1"/>
  <c r="P24" i="1"/>
  <c r="H24" i="1" s="1"/>
  <c r="P28" i="1"/>
  <c r="H28" i="1" s="1"/>
  <c r="P22" i="1"/>
  <c r="H22" i="1" s="1"/>
  <c r="P25" i="1"/>
  <c r="H25" i="1" s="1"/>
  <c r="P30" i="1"/>
  <c r="H30" i="1" s="1"/>
  <c r="P31" i="1"/>
  <c r="H31" i="1" s="1"/>
  <c r="P33" i="1"/>
  <c r="H33" i="1" s="1"/>
  <c r="P20" i="1"/>
  <c r="H20" i="1" s="1"/>
  <c r="P18" i="1"/>
  <c r="P26" i="1"/>
  <c r="H26" i="1" s="1"/>
  <c r="P32" i="1"/>
  <c r="H32" i="1" s="1"/>
  <c r="P29" i="1"/>
  <c r="H29" i="1" s="1"/>
  <c r="P19" i="1"/>
  <c r="H19" i="1" s="1"/>
  <c r="P27" i="1"/>
  <c r="H27" i="1" s="1"/>
  <c r="P17" i="1"/>
  <c r="H18" i="1" l="1"/>
  <c r="H17" i="1"/>
</calcChain>
</file>

<file path=xl/sharedStrings.xml><?xml version="1.0" encoding="utf-8"?>
<sst xmlns="http://schemas.openxmlformats.org/spreadsheetml/2006/main" count="218" uniqueCount="179">
  <si>
    <t>Sammanträdesuppgift</t>
  </si>
  <si>
    <t>Närvarande förtroendevalda</t>
  </si>
  <si>
    <t>Namn</t>
  </si>
  <si>
    <t>Kommunalråd</t>
  </si>
  <si>
    <t>Hela sammanträdet</t>
  </si>
  <si>
    <t>Fr.o.m.
kl</t>
  </si>
  <si>
    <t>T.o.m.
kl</t>
  </si>
  <si>
    <t>Närvaro</t>
  </si>
  <si>
    <t>Timmar</t>
  </si>
  <si>
    <t>Måltider</t>
  </si>
  <si>
    <t>F</t>
  </si>
  <si>
    <t>L</t>
  </si>
  <si>
    <t>M</t>
  </si>
  <si>
    <t>F, L</t>
  </si>
  <si>
    <t>F, M</t>
  </si>
  <si>
    <t>F, L, M</t>
  </si>
  <si>
    <t>L, M</t>
  </si>
  <si>
    <t>Ers förlorad arbetsinkomst</t>
  </si>
  <si>
    <t>X</t>
  </si>
  <si>
    <t>PA-team</t>
  </si>
  <si>
    <t>Förvaltning</t>
  </si>
  <si>
    <t>Förtroendemannaorgan</t>
  </si>
  <si>
    <t>Sammanträdets tider</t>
  </si>
  <si>
    <t>Fr.o.m.</t>
  </si>
  <si>
    <t>T.o.m.</t>
  </si>
  <si>
    <t>Måltidsavbrott</t>
  </si>
  <si>
    <t>Sammanträdestid</t>
  </si>
  <si>
    <t>Sammanträdesdatum</t>
  </si>
  <si>
    <t>(år mån dag)</t>
  </si>
  <si>
    <t>* Ersättning för resa med egen bil: v g ange här den resta sträckan, antingen tur och retur (t ex 2x7km) eller enkel resa (tex 1x9 km)</t>
  </si>
  <si>
    <t>Behörighetsattest, lönekonsult</t>
  </si>
  <si>
    <t>Nämndsekreterare</t>
  </si>
  <si>
    <t>Huvudmöte, datum</t>
  </si>
  <si>
    <t>Vi behandlar och skyddar din information i detta formulär enligt reglerna i Dataskyddsförordningen (GDPR).
Läs mer om Uppsala kommuns hantering av personuppgifter och dina rättigheter som uppgiftslämnare på www.uppsala.se/gdpr.</t>
  </si>
  <si>
    <t xml:space="preserve">Arbetsmarknadsnämnden           </t>
  </si>
  <si>
    <t>AMN</t>
  </si>
  <si>
    <t>UA02200</t>
  </si>
  <si>
    <t>Gatu- och samhällsmiljönnämnden</t>
  </si>
  <si>
    <t>GSN</t>
  </si>
  <si>
    <t>GT04500</t>
  </si>
  <si>
    <t>Idrotts- och fritidsnämnden</t>
  </si>
  <si>
    <t>IFN</t>
  </si>
  <si>
    <t>FN04400</t>
  </si>
  <si>
    <t>Kulturnämnden</t>
  </si>
  <si>
    <t>KTN</t>
  </si>
  <si>
    <t>KN04300</t>
  </si>
  <si>
    <t xml:space="preserve">Omsorgsnämnden </t>
  </si>
  <si>
    <t>OSN</t>
  </si>
  <si>
    <t>A204100</t>
  </si>
  <si>
    <t>Miljö- och hälsoskyddsnämnden</t>
  </si>
  <si>
    <t>MHN</t>
  </si>
  <si>
    <t>FV05300</t>
  </si>
  <si>
    <t>Namngivningsnämnden</t>
  </si>
  <si>
    <t>NGN</t>
  </si>
  <si>
    <t>NN05110</t>
  </si>
  <si>
    <t>Plan- och byggnadsnämnden</t>
  </si>
  <si>
    <t>PBN</t>
  </si>
  <si>
    <t>BN05100</t>
  </si>
  <si>
    <t>Räddningsnämnden</t>
  </si>
  <si>
    <t>RÄN</t>
  </si>
  <si>
    <t>BN05200</t>
  </si>
  <si>
    <t>Socialnämnden</t>
  </si>
  <si>
    <t>SCN</t>
  </si>
  <si>
    <t>AA02300</t>
  </si>
  <si>
    <t>Utbildningsnämnden</t>
  </si>
  <si>
    <t>UBN</t>
  </si>
  <si>
    <t>BB02100</t>
  </si>
  <si>
    <t>Valnämnden</t>
  </si>
  <si>
    <t>VLN</t>
  </si>
  <si>
    <t>VN07600</t>
  </si>
  <si>
    <t>Äldrenämnden</t>
  </si>
  <si>
    <t>ÄLN</t>
  </si>
  <si>
    <t>ÄN04200</t>
  </si>
  <si>
    <t>Överförmyndarnämnden</t>
  </si>
  <si>
    <t>ÖFN</t>
  </si>
  <si>
    <t>Förkortning</t>
  </si>
  <si>
    <t>Enhet</t>
  </si>
  <si>
    <t>Ansvar</t>
  </si>
  <si>
    <t>Verksamhet</t>
  </si>
  <si>
    <t>Politisk ledning  (Kommunalråd)</t>
  </si>
  <si>
    <t>Politledn</t>
  </si>
  <si>
    <t>ÖK07500</t>
  </si>
  <si>
    <t>KF</t>
  </si>
  <si>
    <t>0002</t>
  </si>
  <si>
    <t>Kommunfullmäktiges valberedning</t>
  </si>
  <si>
    <t>Valber</t>
  </si>
  <si>
    <t>0010</t>
  </si>
  <si>
    <t>Kommunstyrelsen</t>
  </si>
  <si>
    <t>KS</t>
  </si>
  <si>
    <t>KS07500</t>
  </si>
  <si>
    <t>10003</t>
  </si>
  <si>
    <t>Kommunrevisionen</t>
  </si>
  <si>
    <t>KRN</t>
  </si>
  <si>
    <t>Krisledningsnämnden</t>
  </si>
  <si>
    <t>Kris</t>
  </si>
  <si>
    <t>Delegationen för stiftelsen Jälla egendom</t>
  </si>
  <si>
    <t>jalla</t>
  </si>
  <si>
    <t>IQ02100</t>
  </si>
  <si>
    <t>Medaljdelegationen</t>
  </si>
  <si>
    <t>Uppsala kommuns funktionsrättsråd 
(tidigare handikappsrådet)</t>
  </si>
  <si>
    <t>funkrätt</t>
  </si>
  <si>
    <t>CE07500</t>
  </si>
  <si>
    <t>101091</t>
  </si>
  <si>
    <t>CG07500</t>
  </si>
  <si>
    <t>Jämställdhetsrådet</t>
  </si>
  <si>
    <t>jämst</t>
  </si>
  <si>
    <t>101090</t>
  </si>
  <si>
    <t>Landsbygdsberedningen</t>
  </si>
  <si>
    <t>Landber</t>
  </si>
  <si>
    <t>ÖV07500</t>
  </si>
  <si>
    <t>101010</t>
  </si>
  <si>
    <t>Kommittén för utdelning 
från donationsstiftelserna</t>
  </si>
  <si>
    <t>donationsstiftelser</t>
  </si>
  <si>
    <t>ÖA07500</t>
  </si>
  <si>
    <t>Arvodesberedningen 
Fd Arbetsgruppen för ERS-frågor</t>
  </si>
  <si>
    <t>arvode</t>
  </si>
  <si>
    <t>ÖE07500</t>
  </si>
  <si>
    <t>Person-
nummer
(i person-nummer-ordning)</t>
  </si>
  <si>
    <t>Instans</t>
  </si>
  <si>
    <t>Resor med egen bil (5010) längre än 6 km enkel väg 
Antal km *</t>
  </si>
  <si>
    <r>
      <t xml:space="preserve">Förlorad arbets-inkomst och pensions-förmån yrkas </t>
    </r>
    <r>
      <rPr>
        <b/>
        <sz val="8"/>
        <color theme="1"/>
        <rFont val="Source Sans Pro"/>
        <family val="2"/>
        <scheme val="minor"/>
      </rPr>
      <t>för anställd i kommunen</t>
    </r>
    <r>
      <rPr>
        <sz val="8"/>
        <color theme="1"/>
        <rFont val="Source Sans Pro"/>
        <family val="2"/>
        <scheme val="minor"/>
      </rPr>
      <t xml:space="preserve"> med sökt ledighet 
(Sätt X)</t>
    </r>
  </si>
  <si>
    <t>Måltid under samman-
träde som förmåns-beskattas
F=Frukost
L= Lunch
M=Middag</t>
  </si>
  <si>
    <t>Namnförtydligande ordförande (gruppledare)</t>
  </si>
  <si>
    <t>Kommunfullmäktige (S)</t>
  </si>
  <si>
    <t>Kommunfullmäktige (M)</t>
  </si>
  <si>
    <t>Kommunfullmäktige (V)</t>
  </si>
  <si>
    <t>Kommunfullmäktige (C)</t>
  </si>
  <si>
    <t>Kommunfullmäktige (L)</t>
  </si>
  <si>
    <t>Kommunfullmäktige (MP)</t>
  </si>
  <si>
    <t>Kommunfullmäktige (SD)</t>
  </si>
  <si>
    <t>Kommunfullmäktige (UP)</t>
  </si>
  <si>
    <t>Intygas. Datum och underskrift ordförande (gruppledare)</t>
  </si>
  <si>
    <t>Kommunfullmäktigegrupp (C)</t>
  </si>
  <si>
    <t>Kommunfullmäktigegrupp (L)</t>
  </si>
  <si>
    <t>Kommunfullmäktigegrupp (M)</t>
  </si>
  <si>
    <t>Kommunfullmäktigegrupp (S)</t>
  </si>
  <si>
    <t>Kommunfullmäktigegrupp (MP)</t>
  </si>
  <si>
    <t>Kommunfullmäktigegrupp (V)</t>
  </si>
  <si>
    <t>Kommunfullmäktigegrupp (KD)</t>
  </si>
  <si>
    <t>Kommunfullmäktigegrupp (SD)</t>
  </si>
  <si>
    <t>Kommunfullmäktigegrupp (UP)</t>
  </si>
  <si>
    <t>Notering</t>
  </si>
  <si>
    <t>CD07570</t>
  </si>
  <si>
    <t>CJ07550</t>
  </si>
  <si>
    <t>KF07550</t>
  </si>
  <si>
    <t>KL07550</t>
  </si>
  <si>
    <t>KM07550</t>
  </si>
  <si>
    <t>KN07550</t>
  </si>
  <si>
    <t>KO07550</t>
  </si>
  <si>
    <t>KP07550</t>
  </si>
  <si>
    <t>KR07550</t>
  </si>
  <si>
    <t>KU07550</t>
  </si>
  <si>
    <t>KV07550</t>
  </si>
  <si>
    <t>KX07550</t>
  </si>
  <si>
    <t>KÅ07550</t>
  </si>
  <si>
    <t>(exkl avbrott för måltid)</t>
  </si>
  <si>
    <t>Starttid före lunch. Timmar före lunch</t>
  </si>
  <si>
    <t>Starttid före lunch. Timmar efter lunch</t>
  </si>
  <si>
    <t>Starttid efter lunch. Timmar efter lunch</t>
  </si>
  <si>
    <t>Summa</t>
  </si>
  <si>
    <t>Uppsala kommuns miljö- och klimatberedning</t>
  </si>
  <si>
    <t>MK07500</t>
  </si>
  <si>
    <t>Näringslivsrådet</t>
  </si>
  <si>
    <t>CK07500</t>
  </si>
  <si>
    <t>Kommunfullmäktige (KD)</t>
  </si>
  <si>
    <t>Kommunstyrelsens mark- och exploateringsutskott</t>
  </si>
  <si>
    <t>MEX</t>
  </si>
  <si>
    <t>Objekt</t>
  </si>
  <si>
    <t>Kommunstyrelsen utskott för kommungemensam service</t>
  </si>
  <si>
    <t>KSGEM</t>
  </si>
  <si>
    <t>KZ07500</t>
  </si>
  <si>
    <t>LSS-rådet</t>
  </si>
  <si>
    <t>Kommunala pensionärsrådet -KPR</t>
  </si>
  <si>
    <t>Samråd Sverigefinnar</t>
  </si>
  <si>
    <t>AF07500</t>
  </si>
  <si>
    <t>Uppsala Stadshus AB</t>
  </si>
  <si>
    <t>CL07500</t>
  </si>
  <si>
    <t>0403</t>
  </si>
  <si>
    <t>Gruppmöte, sätt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</si>
</sst>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9"/>
      <color theme="1"/>
      <name val="Source Sans Pro"/>
      <family val="2"/>
      <scheme val="minor"/>
    </font>
    <font>
      <b/>
      <sz val="9"/>
      <color theme="0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sz val="8"/>
      <color theme="1"/>
      <name val="Source Sans Pro"/>
      <family val="2"/>
      <scheme val="minor"/>
    </font>
    <font>
      <b/>
      <sz val="8"/>
      <color theme="1"/>
      <name val="Source Sans Pro"/>
      <family val="2"/>
      <scheme val="minor"/>
    </font>
    <font>
      <b/>
      <sz val="16"/>
      <color rgb="FF000000"/>
      <name val="Source Sans Pro"/>
      <family val="2"/>
      <scheme val="major"/>
    </font>
    <font>
      <b/>
      <sz val="9"/>
      <color theme="1"/>
      <name val="Source Sans Pr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>
      <alignment horizontal="right"/>
    </xf>
    <xf numFmtId="0" fontId="3" fillId="2" borderId="0">
      <alignment vertical="center"/>
    </xf>
  </cellStyleXfs>
  <cellXfs count="64">
    <xf numFmtId="0" fontId="0" fillId="0" borderId="0" xfId="0"/>
    <xf numFmtId="0" fontId="1" fillId="0" borderId="0" xfId="0" applyFont="1"/>
    <xf numFmtId="0" fontId="9" fillId="0" borderId="0" xfId="0" applyFont="1" applyAlignment="1">
      <alignment wrapText="1"/>
    </xf>
    <xf numFmtId="0" fontId="2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0" xfId="1" applyFont="1"/>
    <xf numFmtId="0" fontId="0" fillId="0" borderId="14" xfId="0" applyFill="1" applyBorder="1" applyAlignment="1">
      <alignment horizontal="center"/>
    </xf>
    <xf numFmtId="20" fontId="0" fillId="0" borderId="10" xfId="0" applyNumberFormat="1" applyBorder="1" applyAlignment="1" applyProtection="1">
      <alignment horizontal="center"/>
      <protection locked="0"/>
    </xf>
    <xf numFmtId="20" fontId="0" fillId="0" borderId="18" xfId="0" applyNumberForma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0" fontId="2" fillId="0" borderId="4" xfId="0" applyNumberFormat="1" applyFont="1" applyBorder="1" applyAlignment="1" applyProtection="1">
      <alignment horizontal="center" vertical="center"/>
      <protection locked="0"/>
    </xf>
    <xf numFmtId="20" fontId="2" fillId="0" borderId="4" xfId="0" applyNumberFormat="1" applyFont="1" applyFill="1" applyBorder="1" applyAlignment="1">
      <alignment horizontal="center" vertical="center"/>
    </xf>
    <xf numFmtId="20" fontId="2" fillId="0" borderId="19" xfId="0" applyNumberFormat="1" applyFont="1" applyBorder="1"/>
    <xf numFmtId="20" fontId="12" fillId="0" borderId="19" xfId="0" applyNumberFormat="1" applyFont="1" applyBorder="1"/>
    <xf numFmtId="0" fontId="10" fillId="0" borderId="19" xfId="0" applyFont="1" applyBorder="1" applyAlignment="1">
      <alignment horizontal="center" wrapText="1"/>
    </xf>
    <xf numFmtId="0" fontId="0" fillId="0" borderId="0" xfId="0" quotePrefix="1"/>
    <xf numFmtId="49" fontId="0" fillId="0" borderId="0" xfId="0" applyNumberFormat="1"/>
    <xf numFmtId="0" fontId="9" fillId="0" borderId="16" xfId="0" applyFont="1" applyBorder="1"/>
    <xf numFmtId="0" fontId="9" fillId="0" borderId="17" xfId="0" applyFont="1" applyBorder="1"/>
    <xf numFmtId="0" fontId="9" fillId="0" borderId="15" xfId="0" applyFont="1" applyBorder="1"/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9" fillId="0" borderId="0" xfId="0" applyFont="1" applyAlignment="1">
      <alignment wrapText="1"/>
    </xf>
    <xf numFmtId="0" fontId="0" fillId="0" borderId="18" xfId="0" applyBorder="1"/>
    <xf numFmtId="0" fontId="0" fillId="0" borderId="11" xfId="0" applyBorder="1"/>
    <xf numFmtId="0" fontId="0" fillId="0" borderId="13" xfId="0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8" xfId="0" applyFont="1" applyBorder="1"/>
    <xf numFmtId="0" fontId="9" fillId="0" borderId="0" xfId="0" applyFont="1" applyBorder="1"/>
    <xf numFmtId="0" fontId="9" fillId="0" borderId="12" xfId="0" applyFont="1" applyBorder="1"/>
    <xf numFmtId="49" fontId="0" fillId="0" borderId="18" xfId="0" applyNumberFormat="1" applyBorder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20" fontId="0" fillId="0" borderId="18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0" fillId="0" borderId="1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9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abellkalkyl" xfId="7" xr:uid="{BEDC2CC7-527E-42F5-91B7-C63915C82A5A}"/>
    <cellStyle name="Tabellrubrik" xfId="8" xr:uid="{67581EAC-B650-49A1-98F7-DCC5A0DB9F1D}"/>
    <cellStyle name="Tabelltext" xfId="6" xr:uid="{AE5CE81A-4172-4A56-8DDA-0C35DAC68CD5}"/>
  </cellStyles>
  <dxfs count="1"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FF505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2</xdr:col>
      <xdr:colOff>800744</xdr:colOff>
      <xdr:row>1</xdr:row>
      <xdr:rowOff>323850</xdr:rowOff>
    </xdr:to>
    <xdr:pic>
      <xdr:nvPicPr>
        <xdr:cNvPr id="2" name="Bildobjekt 1" descr="Uppsala kommuns logotyp">
          <a:extLst>
            <a:ext uri="{FF2B5EF4-FFF2-40B4-BE49-F238E27FC236}">
              <a16:creationId xmlns:a16="http://schemas.microsoft.com/office/drawing/2014/main" id="{BBF251BA-071E-40CD-8051-F30734B13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0"/>
          <a:ext cx="15970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73E0-D54B-40DF-B326-B3F71E8E6588}">
  <sheetPr>
    <pageSetUpPr fitToPage="1"/>
  </sheetPr>
  <dimension ref="B1:P50"/>
  <sheetViews>
    <sheetView showGridLines="0" showRowColHeaders="0" tabSelected="1" zoomScale="120" zoomScaleNormal="120" workbookViewId="0">
      <selection activeCell="B6" sqref="B6:I6"/>
    </sheetView>
  </sheetViews>
  <sheetFormatPr defaultRowHeight="14.4" x14ac:dyDescent="0.3"/>
  <cols>
    <col min="1" max="1" width="1.88671875" customWidth="1"/>
    <col min="2" max="2" width="11.6640625" customWidth="1"/>
    <col min="3" max="3" width="22" customWidth="1"/>
    <col min="4" max="5" width="4.33203125" customWidth="1"/>
    <col min="6" max="9" width="7" customWidth="1"/>
    <col min="10" max="11" width="9.5546875" customWidth="1"/>
    <col min="13" max="16" width="8.88671875" hidden="1" customWidth="1"/>
  </cols>
  <sheetData>
    <row r="1" spans="2:16" ht="29.25" customHeight="1" x14ac:dyDescent="0.3"/>
    <row r="2" spans="2:16" ht="29.25" customHeight="1" x14ac:dyDescent="0.3"/>
    <row r="3" spans="2:16" ht="21" x14ac:dyDescent="0.4">
      <c r="B3" s="11" t="s">
        <v>0</v>
      </c>
    </row>
    <row r="4" spans="2:16" x14ac:dyDescent="0.3">
      <c r="B4" s="1" t="s">
        <v>1</v>
      </c>
    </row>
    <row r="5" spans="2:16" s="6" customFormat="1" ht="12.75" customHeight="1" x14ac:dyDescent="0.3">
      <c r="B5" s="56" t="s">
        <v>118</v>
      </c>
      <c r="C5" s="57"/>
      <c r="D5" s="57"/>
      <c r="E5" s="57"/>
      <c r="F5" s="57"/>
      <c r="G5" s="57"/>
      <c r="H5" s="57"/>
      <c r="I5" s="58"/>
      <c r="J5" s="7" t="s">
        <v>19</v>
      </c>
      <c r="K5" s="7" t="s">
        <v>20</v>
      </c>
    </row>
    <row r="6" spans="2:16" ht="21" customHeight="1" x14ac:dyDescent="0.3">
      <c r="B6" s="59"/>
      <c r="C6" s="60"/>
      <c r="D6" s="60"/>
      <c r="E6" s="60"/>
      <c r="F6" s="60"/>
      <c r="G6" s="60"/>
      <c r="H6" s="60"/>
      <c r="I6" s="61"/>
      <c r="J6" s="12" t="str">
        <f>_xlfn.XLOOKUP(B6,Koder!I2:I53,Koder!K2:K53,"",0,1)</f>
        <v/>
      </c>
      <c r="K6" s="12" t="str">
        <f>_xlfn.XLOOKUP(B6,Koder!I2:I53,Koder!L2:L53,"",0,1)</f>
        <v/>
      </c>
    </row>
    <row r="7" spans="2:16" ht="11.25" customHeight="1" x14ac:dyDescent="0.3">
      <c r="B7" s="56" t="s">
        <v>141</v>
      </c>
      <c r="C7" s="57"/>
      <c r="D7" s="57"/>
      <c r="E7" s="57"/>
      <c r="F7" s="57"/>
      <c r="G7" s="57"/>
      <c r="H7" s="57"/>
      <c r="I7" s="57"/>
      <c r="J7" s="57"/>
      <c r="K7" s="58"/>
    </row>
    <row r="8" spans="2:16" ht="21" customHeight="1" x14ac:dyDescent="0.3">
      <c r="B8" s="59"/>
      <c r="C8" s="60"/>
      <c r="D8" s="60"/>
      <c r="E8" s="60"/>
      <c r="F8" s="60"/>
      <c r="G8" s="60"/>
      <c r="H8" s="60"/>
      <c r="I8" s="60"/>
      <c r="J8" s="60"/>
      <c r="K8" s="61"/>
    </row>
    <row r="9" spans="2:16" s="5" customFormat="1" ht="10.8" x14ac:dyDescent="0.25">
      <c r="B9" s="25" t="s">
        <v>27</v>
      </c>
      <c r="C9" s="26"/>
      <c r="D9" s="26"/>
      <c r="E9" s="27"/>
      <c r="F9" s="49" t="s">
        <v>22</v>
      </c>
      <c r="G9" s="51"/>
      <c r="H9" s="49" t="s">
        <v>25</v>
      </c>
      <c r="I9" s="50"/>
      <c r="J9" s="62" t="s">
        <v>26</v>
      </c>
      <c r="K9" s="63"/>
    </row>
    <row r="10" spans="2:16" s="5" customFormat="1" ht="10.8" x14ac:dyDescent="0.25">
      <c r="B10" s="41" t="s">
        <v>28</v>
      </c>
      <c r="C10" s="42"/>
      <c r="D10" s="42"/>
      <c r="E10" s="43"/>
      <c r="F10" s="9" t="s">
        <v>23</v>
      </c>
      <c r="G10" s="9" t="s">
        <v>24</v>
      </c>
      <c r="H10" s="9" t="s">
        <v>23</v>
      </c>
      <c r="I10" s="10" t="s">
        <v>24</v>
      </c>
      <c r="J10" s="52" t="s">
        <v>155</v>
      </c>
      <c r="K10" s="53"/>
    </row>
    <row r="11" spans="2:16" ht="21" customHeight="1" x14ac:dyDescent="0.3">
      <c r="B11" s="44"/>
      <c r="C11" s="45"/>
      <c r="D11" s="45"/>
      <c r="E11" s="46"/>
      <c r="F11" s="13"/>
      <c r="G11" s="13"/>
      <c r="H11" s="13"/>
      <c r="I11" s="14"/>
      <c r="J11" s="54" t="str">
        <f>IF(F11&lt;&gt;"",(G11-F11)-(I11-H11),"")</f>
        <v/>
      </c>
      <c r="K11" s="55"/>
    </row>
    <row r="12" spans="2:16" s="5" customFormat="1" ht="10.8" x14ac:dyDescent="0.25">
      <c r="B12" s="25" t="s">
        <v>178</v>
      </c>
      <c r="C12" s="27"/>
      <c r="D12" s="25" t="s">
        <v>32</v>
      </c>
      <c r="E12" s="26"/>
      <c r="F12" s="26"/>
      <c r="G12" s="26"/>
      <c r="H12" s="26"/>
      <c r="I12" s="26"/>
      <c r="J12" s="26"/>
      <c r="K12" s="27"/>
    </row>
    <row r="13" spans="2:16" ht="21" customHeight="1" x14ac:dyDescent="0.3">
      <c r="B13" s="47"/>
      <c r="C13" s="48"/>
      <c r="D13" s="28"/>
      <c r="E13" s="29"/>
      <c r="F13" s="29"/>
      <c r="G13" s="29"/>
      <c r="H13" s="29"/>
      <c r="I13" s="29"/>
      <c r="J13" s="29"/>
      <c r="K13" s="30"/>
    </row>
    <row r="14" spans="2:16" ht="8.25" customHeight="1" x14ac:dyDescent="0.3"/>
    <row r="15" spans="2:16" x14ac:dyDescent="0.3">
      <c r="B15" s="35" t="s">
        <v>117</v>
      </c>
      <c r="C15" s="35" t="s">
        <v>2</v>
      </c>
      <c r="D15" s="37" t="s">
        <v>3</v>
      </c>
      <c r="E15" s="49" t="s">
        <v>7</v>
      </c>
      <c r="F15" s="50"/>
      <c r="G15" s="50"/>
      <c r="H15" s="51"/>
      <c r="I15" s="39" t="s">
        <v>119</v>
      </c>
      <c r="J15" s="39" t="s">
        <v>120</v>
      </c>
      <c r="K15" s="39" t="s">
        <v>121</v>
      </c>
    </row>
    <row r="16" spans="2:16" s="2" customFormat="1" ht="98.4" customHeight="1" x14ac:dyDescent="0.25">
      <c r="B16" s="36"/>
      <c r="C16" s="36"/>
      <c r="D16" s="38"/>
      <c r="E16" s="8" t="s">
        <v>4</v>
      </c>
      <c r="F16" s="4" t="s">
        <v>5</v>
      </c>
      <c r="G16" s="4" t="s">
        <v>6</v>
      </c>
      <c r="H16" s="4" t="s">
        <v>8</v>
      </c>
      <c r="I16" s="40"/>
      <c r="J16" s="40"/>
      <c r="K16" s="40"/>
      <c r="M16" s="22" t="s">
        <v>156</v>
      </c>
      <c r="N16" s="22" t="s">
        <v>157</v>
      </c>
      <c r="O16" s="22" t="s">
        <v>158</v>
      </c>
      <c r="P16" s="22" t="s">
        <v>159</v>
      </c>
    </row>
    <row r="17" spans="2:16" s="3" customFormat="1" ht="12" customHeight="1" x14ac:dyDescent="0.25">
      <c r="B17" s="15"/>
      <c r="C17" s="16"/>
      <c r="D17" s="17"/>
      <c r="E17" s="17"/>
      <c r="F17" s="18"/>
      <c r="G17" s="18"/>
      <c r="H17" s="19" t="str">
        <f>IF(E17="x",$J$11,IF(P17&gt;0,P17,""))</f>
        <v/>
      </c>
      <c r="I17" s="17"/>
      <c r="J17" s="17"/>
      <c r="K17" s="17"/>
      <c r="M17" s="20" t="str">
        <f t="shared" ref="M17:M34" si="0">IF(F17&lt;$H$11,IF(AND(F17&lt;$H$11,G17&gt;=$I$11),$H$11-F17,G17-F17),"")</f>
        <v/>
      </c>
      <c r="N17" s="20" t="str">
        <f t="shared" ref="N17:N34" si="1">IF(AND(F17&lt;$H$11,G17&gt;$I$11),G17-$I$11,"")</f>
        <v/>
      </c>
      <c r="O17" s="20">
        <f t="shared" ref="O17:O34" si="2">IF(F17&gt;=$I$11,G17-F17,"")</f>
        <v>0</v>
      </c>
      <c r="P17" s="21">
        <f>SUM(M17:O17)</f>
        <v>0</v>
      </c>
    </row>
    <row r="18" spans="2:16" s="3" customFormat="1" ht="12" customHeight="1" x14ac:dyDescent="0.25">
      <c r="B18" s="15"/>
      <c r="C18" s="16"/>
      <c r="D18" s="17"/>
      <c r="E18" s="17"/>
      <c r="F18" s="18"/>
      <c r="G18" s="18"/>
      <c r="H18" s="19" t="str">
        <f>IF(E18="x",$J$11,IF(P18&gt;0,P18,""))</f>
        <v/>
      </c>
      <c r="I18" s="17"/>
      <c r="J18" s="17"/>
      <c r="K18" s="17"/>
      <c r="M18" s="20" t="str">
        <f t="shared" si="0"/>
        <v/>
      </c>
      <c r="N18" s="20" t="str">
        <f t="shared" si="1"/>
        <v/>
      </c>
      <c r="O18" s="20">
        <f t="shared" si="2"/>
        <v>0</v>
      </c>
      <c r="P18" s="21">
        <f>SUM(M18:O18)</f>
        <v>0</v>
      </c>
    </row>
    <row r="19" spans="2:16" s="3" customFormat="1" ht="12" customHeight="1" x14ac:dyDescent="0.25">
      <c r="B19" s="15"/>
      <c r="C19" s="16"/>
      <c r="D19" s="17"/>
      <c r="E19" s="17"/>
      <c r="F19" s="18"/>
      <c r="G19" s="18"/>
      <c r="H19" s="19" t="str">
        <f>IF(E19="x",$J$11,IF(P19&gt;0,P19,""))</f>
        <v/>
      </c>
      <c r="I19" s="17"/>
      <c r="J19" s="17"/>
      <c r="K19" s="17"/>
      <c r="M19" s="20" t="str">
        <f t="shared" si="0"/>
        <v/>
      </c>
      <c r="N19" s="20" t="str">
        <f t="shared" si="1"/>
        <v/>
      </c>
      <c r="O19" s="20">
        <f t="shared" si="2"/>
        <v>0</v>
      </c>
      <c r="P19" s="21">
        <f t="shared" ref="P19:P34" si="3">SUM(M19:O19)</f>
        <v>0</v>
      </c>
    </row>
    <row r="20" spans="2:16" s="3" customFormat="1" ht="12" customHeight="1" x14ac:dyDescent="0.25">
      <c r="B20" s="15"/>
      <c r="C20" s="16"/>
      <c r="D20" s="17"/>
      <c r="E20" s="17"/>
      <c r="F20" s="18"/>
      <c r="G20" s="18"/>
      <c r="H20" s="19" t="str">
        <f t="shared" ref="H20:H42" si="4">IF(E20="x",$J$11,IF(P20&gt;0,P20,""))</f>
        <v/>
      </c>
      <c r="I20" s="17"/>
      <c r="J20" s="17"/>
      <c r="K20" s="17"/>
      <c r="M20" s="20" t="str">
        <f t="shared" si="0"/>
        <v/>
      </c>
      <c r="N20" s="20" t="str">
        <f t="shared" si="1"/>
        <v/>
      </c>
      <c r="O20" s="20">
        <f t="shared" si="2"/>
        <v>0</v>
      </c>
      <c r="P20" s="21">
        <f t="shared" si="3"/>
        <v>0</v>
      </c>
    </row>
    <row r="21" spans="2:16" s="3" customFormat="1" ht="12" customHeight="1" x14ac:dyDescent="0.25">
      <c r="B21" s="15"/>
      <c r="C21" s="16"/>
      <c r="D21" s="17"/>
      <c r="E21" s="17"/>
      <c r="F21" s="18"/>
      <c r="G21" s="18"/>
      <c r="H21" s="19" t="str">
        <f t="shared" si="4"/>
        <v/>
      </c>
      <c r="I21" s="17"/>
      <c r="J21" s="17"/>
      <c r="K21" s="17"/>
      <c r="M21" s="20" t="str">
        <f t="shared" si="0"/>
        <v/>
      </c>
      <c r="N21" s="20" t="str">
        <f t="shared" si="1"/>
        <v/>
      </c>
      <c r="O21" s="20">
        <f t="shared" si="2"/>
        <v>0</v>
      </c>
      <c r="P21" s="21">
        <f t="shared" si="3"/>
        <v>0</v>
      </c>
    </row>
    <row r="22" spans="2:16" s="3" customFormat="1" ht="12" customHeight="1" x14ac:dyDescent="0.25">
      <c r="B22" s="15"/>
      <c r="C22" s="16"/>
      <c r="D22" s="17"/>
      <c r="E22" s="17"/>
      <c r="F22" s="18"/>
      <c r="G22" s="18"/>
      <c r="H22" s="19" t="str">
        <f t="shared" si="4"/>
        <v/>
      </c>
      <c r="I22" s="17"/>
      <c r="J22" s="17"/>
      <c r="K22" s="17"/>
      <c r="M22" s="20" t="str">
        <f t="shared" si="0"/>
        <v/>
      </c>
      <c r="N22" s="20" t="str">
        <f t="shared" si="1"/>
        <v/>
      </c>
      <c r="O22" s="20">
        <f t="shared" si="2"/>
        <v>0</v>
      </c>
      <c r="P22" s="21">
        <f t="shared" si="3"/>
        <v>0</v>
      </c>
    </row>
    <row r="23" spans="2:16" s="3" customFormat="1" ht="12" customHeight="1" x14ac:dyDescent="0.25">
      <c r="B23" s="15"/>
      <c r="C23" s="16"/>
      <c r="D23" s="17"/>
      <c r="E23" s="17"/>
      <c r="F23" s="18"/>
      <c r="G23" s="18"/>
      <c r="H23" s="19" t="str">
        <f t="shared" si="4"/>
        <v/>
      </c>
      <c r="I23" s="17"/>
      <c r="J23" s="17"/>
      <c r="K23" s="17"/>
      <c r="M23" s="20" t="str">
        <f t="shared" si="0"/>
        <v/>
      </c>
      <c r="N23" s="20" t="str">
        <f t="shared" si="1"/>
        <v/>
      </c>
      <c r="O23" s="20">
        <f t="shared" si="2"/>
        <v>0</v>
      </c>
      <c r="P23" s="21">
        <f t="shared" si="3"/>
        <v>0</v>
      </c>
    </row>
    <row r="24" spans="2:16" s="3" customFormat="1" ht="12" customHeight="1" x14ac:dyDescent="0.25">
      <c r="B24" s="15"/>
      <c r="C24" s="16"/>
      <c r="D24" s="17"/>
      <c r="E24" s="17"/>
      <c r="F24" s="18"/>
      <c r="G24" s="18"/>
      <c r="H24" s="19" t="str">
        <f t="shared" si="4"/>
        <v/>
      </c>
      <c r="I24" s="17"/>
      <c r="J24" s="17"/>
      <c r="K24" s="17"/>
      <c r="M24" s="20" t="str">
        <f t="shared" si="0"/>
        <v/>
      </c>
      <c r="N24" s="20" t="str">
        <f t="shared" si="1"/>
        <v/>
      </c>
      <c r="O24" s="20">
        <f t="shared" si="2"/>
        <v>0</v>
      </c>
      <c r="P24" s="21">
        <f t="shared" si="3"/>
        <v>0</v>
      </c>
    </row>
    <row r="25" spans="2:16" s="3" customFormat="1" ht="12" customHeight="1" x14ac:dyDescent="0.25">
      <c r="B25" s="15"/>
      <c r="C25" s="16"/>
      <c r="D25" s="17"/>
      <c r="E25" s="17"/>
      <c r="F25" s="18"/>
      <c r="G25" s="18"/>
      <c r="H25" s="19" t="str">
        <f t="shared" si="4"/>
        <v/>
      </c>
      <c r="I25" s="17"/>
      <c r="J25" s="17"/>
      <c r="K25" s="17"/>
      <c r="M25" s="20" t="str">
        <f t="shared" si="0"/>
        <v/>
      </c>
      <c r="N25" s="20" t="str">
        <f t="shared" si="1"/>
        <v/>
      </c>
      <c r="O25" s="20">
        <f t="shared" si="2"/>
        <v>0</v>
      </c>
      <c r="P25" s="21">
        <f t="shared" si="3"/>
        <v>0</v>
      </c>
    </row>
    <row r="26" spans="2:16" s="3" customFormat="1" ht="12" customHeight="1" x14ac:dyDescent="0.25">
      <c r="B26" s="15"/>
      <c r="C26" s="16"/>
      <c r="D26" s="17"/>
      <c r="E26" s="17"/>
      <c r="F26" s="18"/>
      <c r="G26" s="18"/>
      <c r="H26" s="19" t="str">
        <f t="shared" si="4"/>
        <v/>
      </c>
      <c r="I26" s="17"/>
      <c r="J26" s="17"/>
      <c r="K26" s="17"/>
      <c r="M26" s="20" t="str">
        <f t="shared" si="0"/>
        <v/>
      </c>
      <c r="N26" s="20" t="str">
        <f t="shared" si="1"/>
        <v/>
      </c>
      <c r="O26" s="20">
        <f t="shared" si="2"/>
        <v>0</v>
      </c>
      <c r="P26" s="21">
        <f t="shared" si="3"/>
        <v>0</v>
      </c>
    </row>
    <row r="27" spans="2:16" s="3" customFormat="1" ht="12" customHeight="1" x14ac:dyDescent="0.25">
      <c r="B27" s="15"/>
      <c r="C27" s="16"/>
      <c r="D27" s="17"/>
      <c r="E27" s="17"/>
      <c r="F27" s="18"/>
      <c r="G27" s="18"/>
      <c r="H27" s="19" t="str">
        <f t="shared" si="4"/>
        <v/>
      </c>
      <c r="I27" s="17"/>
      <c r="J27" s="17"/>
      <c r="K27" s="17"/>
      <c r="M27" s="20" t="str">
        <f t="shared" si="0"/>
        <v/>
      </c>
      <c r="N27" s="20" t="str">
        <f t="shared" si="1"/>
        <v/>
      </c>
      <c r="O27" s="20">
        <f t="shared" si="2"/>
        <v>0</v>
      </c>
      <c r="P27" s="21">
        <f t="shared" si="3"/>
        <v>0</v>
      </c>
    </row>
    <row r="28" spans="2:16" s="3" customFormat="1" ht="12" customHeight="1" x14ac:dyDescent="0.25">
      <c r="B28" s="15"/>
      <c r="C28" s="16"/>
      <c r="D28" s="17"/>
      <c r="E28" s="17"/>
      <c r="F28" s="18"/>
      <c r="G28" s="18"/>
      <c r="H28" s="19" t="str">
        <f t="shared" si="4"/>
        <v/>
      </c>
      <c r="I28" s="17"/>
      <c r="J28" s="17"/>
      <c r="K28" s="17"/>
      <c r="M28" s="20" t="str">
        <f t="shared" si="0"/>
        <v/>
      </c>
      <c r="N28" s="20" t="str">
        <f t="shared" si="1"/>
        <v/>
      </c>
      <c r="O28" s="20">
        <f t="shared" si="2"/>
        <v>0</v>
      </c>
      <c r="P28" s="21">
        <f t="shared" si="3"/>
        <v>0</v>
      </c>
    </row>
    <row r="29" spans="2:16" s="3" customFormat="1" ht="12" customHeight="1" x14ac:dyDescent="0.25">
      <c r="B29" s="15"/>
      <c r="C29" s="16"/>
      <c r="D29" s="17"/>
      <c r="E29" s="17"/>
      <c r="F29" s="18"/>
      <c r="G29" s="18"/>
      <c r="H29" s="19" t="str">
        <f t="shared" si="4"/>
        <v/>
      </c>
      <c r="I29" s="17"/>
      <c r="J29" s="17"/>
      <c r="K29" s="17"/>
      <c r="M29" s="20" t="str">
        <f t="shared" si="0"/>
        <v/>
      </c>
      <c r="N29" s="20" t="str">
        <f t="shared" si="1"/>
        <v/>
      </c>
      <c r="O29" s="20">
        <f t="shared" si="2"/>
        <v>0</v>
      </c>
      <c r="P29" s="21">
        <f t="shared" si="3"/>
        <v>0</v>
      </c>
    </row>
    <row r="30" spans="2:16" s="3" customFormat="1" ht="12" customHeight="1" x14ac:dyDescent="0.25">
      <c r="B30" s="15"/>
      <c r="C30" s="16"/>
      <c r="D30" s="17"/>
      <c r="E30" s="17"/>
      <c r="F30" s="18"/>
      <c r="G30" s="18"/>
      <c r="H30" s="19" t="str">
        <f t="shared" si="4"/>
        <v/>
      </c>
      <c r="I30" s="17"/>
      <c r="J30" s="17"/>
      <c r="K30" s="17"/>
      <c r="M30" s="20" t="str">
        <f t="shared" si="0"/>
        <v/>
      </c>
      <c r="N30" s="20" t="str">
        <f t="shared" si="1"/>
        <v/>
      </c>
      <c r="O30" s="20">
        <f t="shared" si="2"/>
        <v>0</v>
      </c>
      <c r="P30" s="21">
        <f t="shared" si="3"/>
        <v>0</v>
      </c>
    </row>
    <row r="31" spans="2:16" s="3" customFormat="1" ht="12" customHeight="1" x14ac:dyDescent="0.25">
      <c r="B31" s="15"/>
      <c r="C31" s="16"/>
      <c r="D31" s="17"/>
      <c r="E31" s="17"/>
      <c r="F31" s="18"/>
      <c r="G31" s="18"/>
      <c r="H31" s="19" t="str">
        <f t="shared" si="4"/>
        <v/>
      </c>
      <c r="I31" s="17"/>
      <c r="J31" s="17"/>
      <c r="K31" s="17"/>
      <c r="M31" s="20" t="str">
        <f t="shared" si="0"/>
        <v/>
      </c>
      <c r="N31" s="20" t="str">
        <f t="shared" si="1"/>
        <v/>
      </c>
      <c r="O31" s="20">
        <f t="shared" si="2"/>
        <v>0</v>
      </c>
      <c r="P31" s="21">
        <f t="shared" si="3"/>
        <v>0</v>
      </c>
    </row>
    <row r="32" spans="2:16" s="3" customFormat="1" ht="12" customHeight="1" x14ac:dyDescent="0.25">
      <c r="B32" s="15"/>
      <c r="C32" s="16"/>
      <c r="D32" s="17"/>
      <c r="E32" s="17"/>
      <c r="F32" s="18"/>
      <c r="G32" s="18"/>
      <c r="H32" s="19" t="str">
        <f t="shared" si="4"/>
        <v/>
      </c>
      <c r="I32" s="17"/>
      <c r="J32" s="17"/>
      <c r="K32" s="17"/>
      <c r="M32" s="20" t="str">
        <f t="shared" si="0"/>
        <v/>
      </c>
      <c r="N32" s="20" t="str">
        <f t="shared" si="1"/>
        <v/>
      </c>
      <c r="O32" s="20">
        <f t="shared" si="2"/>
        <v>0</v>
      </c>
      <c r="P32" s="21">
        <f t="shared" si="3"/>
        <v>0</v>
      </c>
    </row>
    <row r="33" spans="2:16" s="3" customFormat="1" ht="12" customHeight="1" x14ac:dyDescent="0.25">
      <c r="B33" s="15"/>
      <c r="C33" s="16"/>
      <c r="D33" s="17"/>
      <c r="E33" s="17"/>
      <c r="F33" s="18"/>
      <c r="G33" s="18"/>
      <c r="H33" s="19" t="str">
        <f t="shared" si="4"/>
        <v/>
      </c>
      <c r="I33" s="17"/>
      <c r="J33" s="17"/>
      <c r="K33" s="17"/>
      <c r="M33" s="20" t="str">
        <f t="shared" si="0"/>
        <v/>
      </c>
      <c r="N33" s="20" t="str">
        <f t="shared" si="1"/>
        <v/>
      </c>
      <c r="O33" s="20">
        <f t="shared" si="2"/>
        <v>0</v>
      </c>
      <c r="P33" s="21">
        <f t="shared" si="3"/>
        <v>0</v>
      </c>
    </row>
    <row r="34" spans="2:16" s="3" customFormat="1" ht="12" customHeight="1" x14ac:dyDescent="0.25">
      <c r="B34" s="15"/>
      <c r="C34" s="16"/>
      <c r="D34" s="17"/>
      <c r="E34" s="17"/>
      <c r="F34" s="18"/>
      <c r="G34" s="18"/>
      <c r="H34" s="19" t="str">
        <f t="shared" si="4"/>
        <v/>
      </c>
      <c r="I34" s="17"/>
      <c r="J34" s="17"/>
      <c r="K34" s="17"/>
      <c r="M34" s="20" t="str">
        <f t="shared" si="0"/>
        <v/>
      </c>
      <c r="N34" s="20" t="str">
        <f t="shared" si="1"/>
        <v/>
      </c>
      <c r="O34" s="20">
        <f t="shared" si="2"/>
        <v>0</v>
      </c>
      <c r="P34" s="21">
        <f t="shared" si="3"/>
        <v>0</v>
      </c>
    </row>
    <row r="35" spans="2:16" s="3" customFormat="1" ht="12" customHeight="1" x14ac:dyDescent="0.25">
      <c r="B35" s="15"/>
      <c r="C35" s="16"/>
      <c r="D35" s="17"/>
      <c r="E35" s="17"/>
      <c r="F35" s="18"/>
      <c r="G35" s="18"/>
      <c r="H35" s="19" t="str">
        <f t="shared" si="4"/>
        <v/>
      </c>
      <c r="I35" s="17"/>
      <c r="J35" s="17"/>
      <c r="K35" s="17"/>
      <c r="M35" s="20" t="str">
        <f t="shared" ref="M35:M42" si="5">IF(F35&lt;$H$11,IF(AND(F35&lt;$H$11,G35&gt;=$I$11),$H$11-F35,G35-F35),"")</f>
        <v/>
      </c>
      <c r="N35" s="20" t="str">
        <f t="shared" ref="N35:N42" si="6">IF(AND(F35&lt;$H$11,G35&gt;$I$11),G35-$I$11,"")</f>
        <v/>
      </c>
      <c r="O35" s="20">
        <f t="shared" ref="O35:O42" si="7">IF(F35&gt;=$I$11,G35-F35,"")</f>
        <v>0</v>
      </c>
      <c r="P35" s="21">
        <f t="shared" ref="P35:P42" si="8">SUM(M35:O35)</f>
        <v>0</v>
      </c>
    </row>
    <row r="36" spans="2:16" s="3" customFormat="1" ht="12" customHeight="1" x14ac:dyDescent="0.25">
      <c r="B36" s="15"/>
      <c r="C36" s="16"/>
      <c r="D36" s="17"/>
      <c r="E36" s="17"/>
      <c r="F36" s="18"/>
      <c r="G36" s="18"/>
      <c r="H36" s="19" t="str">
        <f t="shared" si="4"/>
        <v/>
      </c>
      <c r="I36" s="17"/>
      <c r="J36" s="17"/>
      <c r="K36" s="17"/>
      <c r="M36" s="20" t="str">
        <f t="shared" si="5"/>
        <v/>
      </c>
      <c r="N36" s="20" t="str">
        <f t="shared" si="6"/>
        <v/>
      </c>
      <c r="O36" s="20">
        <f t="shared" si="7"/>
        <v>0</v>
      </c>
      <c r="P36" s="21">
        <f t="shared" si="8"/>
        <v>0</v>
      </c>
    </row>
    <row r="37" spans="2:16" s="3" customFormat="1" ht="12" customHeight="1" x14ac:dyDescent="0.25">
      <c r="B37" s="15"/>
      <c r="C37" s="16"/>
      <c r="D37" s="17"/>
      <c r="E37" s="17"/>
      <c r="F37" s="18"/>
      <c r="G37" s="18"/>
      <c r="H37" s="19" t="str">
        <f t="shared" si="4"/>
        <v/>
      </c>
      <c r="I37" s="17"/>
      <c r="J37" s="17"/>
      <c r="K37" s="17"/>
      <c r="M37" s="20" t="str">
        <f t="shared" si="5"/>
        <v/>
      </c>
      <c r="N37" s="20" t="str">
        <f t="shared" si="6"/>
        <v/>
      </c>
      <c r="O37" s="20">
        <f t="shared" si="7"/>
        <v>0</v>
      </c>
      <c r="P37" s="21">
        <f t="shared" si="8"/>
        <v>0</v>
      </c>
    </row>
    <row r="38" spans="2:16" s="3" customFormat="1" ht="12" customHeight="1" x14ac:dyDescent="0.25">
      <c r="B38" s="15"/>
      <c r="C38" s="16"/>
      <c r="D38" s="17"/>
      <c r="E38" s="17"/>
      <c r="F38" s="18"/>
      <c r="G38" s="18"/>
      <c r="H38" s="19" t="str">
        <f t="shared" si="4"/>
        <v/>
      </c>
      <c r="I38" s="17"/>
      <c r="J38" s="17"/>
      <c r="K38" s="17"/>
      <c r="M38" s="20" t="str">
        <f t="shared" si="5"/>
        <v/>
      </c>
      <c r="N38" s="20" t="str">
        <f t="shared" si="6"/>
        <v/>
      </c>
      <c r="O38" s="20">
        <f t="shared" si="7"/>
        <v>0</v>
      </c>
      <c r="P38" s="21">
        <f t="shared" si="8"/>
        <v>0</v>
      </c>
    </row>
    <row r="39" spans="2:16" s="3" customFormat="1" ht="12" customHeight="1" x14ac:dyDescent="0.25">
      <c r="B39" s="15"/>
      <c r="C39" s="16"/>
      <c r="D39" s="17"/>
      <c r="E39" s="17"/>
      <c r="F39" s="18"/>
      <c r="G39" s="18"/>
      <c r="H39" s="19" t="str">
        <f t="shared" si="4"/>
        <v/>
      </c>
      <c r="I39" s="17"/>
      <c r="J39" s="17"/>
      <c r="K39" s="17"/>
      <c r="M39" s="20" t="str">
        <f t="shared" si="5"/>
        <v/>
      </c>
      <c r="N39" s="20" t="str">
        <f t="shared" si="6"/>
        <v/>
      </c>
      <c r="O39" s="20">
        <f t="shared" si="7"/>
        <v>0</v>
      </c>
      <c r="P39" s="21">
        <f t="shared" si="8"/>
        <v>0</v>
      </c>
    </row>
    <row r="40" spans="2:16" s="3" customFormat="1" ht="12" customHeight="1" x14ac:dyDescent="0.25">
      <c r="B40" s="15"/>
      <c r="C40" s="16"/>
      <c r="D40" s="17"/>
      <c r="E40" s="17"/>
      <c r="F40" s="18"/>
      <c r="G40" s="18"/>
      <c r="H40" s="19" t="str">
        <f t="shared" si="4"/>
        <v/>
      </c>
      <c r="I40" s="17"/>
      <c r="J40" s="17"/>
      <c r="K40" s="17"/>
      <c r="M40" s="20" t="str">
        <f t="shared" si="5"/>
        <v/>
      </c>
      <c r="N40" s="20" t="str">
        <f t="shared" si="6"/>
        <v/>
      </c>
      <c r="O40" s="20">
        <f t="shared" si="7"/>
        <v>0</v>
      </c>
      <c r="P40" s="21">
        <f t="shared" si="8"/>
        <v>0</v>
      </c>
    </row>
    <row r="41" spans="2:16" s="3" customFormat="1" ht="12" customHeight="1" x14ac:dyDescent="0.25">
      <c r="B41" s="15"/>
      <c r="C41" s="16"/>
      <c r="D41" s="17"/>
      <c r="E41" s="17"/>
      <c r="F41" s="18"/>
      <c r="G41" s="18"/>
      <c r="H41" s="19" t="str">
        <f t="shared" si="4"/>
        <v/>
      </c>
      <c r="I41" s="17"/>
      <c r="J41" s="17"/>
      <c r="K41" s="17"/>
      <c r="M41" s="20" t="str">
        <f t="shared" si="5"/>
        <v/>
      </c>
      <c r="N41" s="20" t="str">
        <f t="shared" si="6"/>
        <v/>
      </c>
      <c r="O41" s="20">
        <f t="shared" si="7"/>
        <v>0</v>
      </c>
      <c r="P41" s="21">
        <f t="shared" si="8"/>
        <v>0</v>
      </c>
    </row>
    <row r="42" spans="2:16" s="3" customFormat="1" ht="12" customHeight="1" x14ac:dyDescent="0.25">
      <c r="B42" s="15"/>
      <c r="C42" s="16"/>
      <c r="D42" s="17"/>
      <c r="E42" s="17"/>
      <c r="F42" s="18"/>
      <c r="G42" s="18"/>
      <c r="H42" s="19" t="str">
        <f t="shared" si="4"/>
        <v/>
      </c>
      <c r="I42" s="17"/>
      <c r="J42" s="17"/>
      <c r="K42" s="17"/>
      <c r="M42" s="20" t="str">
        <f t="shared" si="5"/>
        <v/>
      </c>
      <c r="N42" s="20" t="str">
        <f t="shared" si="6"/>
        <v/>
      </c>
      <c r="O42" s="20">
        <f t="shared" si="7"/>
        <v>0</v>
      </c>
      <c r="P42" s="21">
        <f t="shared" si="8"/>
        <v>0</v>
      </c>
    </row>
    <row r="43" spans="2:16" s="3" customFormat="1" ht="12" x14ac:dyDescent="0.25">
      <c r="B43" s="5" t="s">
        <v>29</v>
      </c>
    </row>
    <row r="44" spans="2:16" s="3" customFormat="1" ht="8.25" customHeight="1" x14ac:dyDescent="0.25">
      <c r="B44" s="5"/>
    </row>
    <row r="45" spans="2:16" s="3" customFormat="1" ht="21" customHeight="1" x14ac:dyDescent="0.25">
      <c r="B45" s="31" t="s">
        <v>33</v>
      </c>
      <c r="C45" s="31"/>
      <c r="D45" s="31"/>
      <c r="E45" s="31"/>
      <c r="F45" s="31"/>
      <c r="G45" s="31"/>
      <c r="H45" s="31"/>
      <c r="I45" s="31"/>
      <c r="J45" s="31"/>
      <c r="K45" s="31"/>
    </row>
    <row r="46" spans="2:16" s="3" customFormat="1" ht="8.25" customHeight="1" x14ac:dyDescent="0.25"/>
    <row r="47" spans="2:16" s="3" customFormat="1" ht="12" x14ac:dyDescent="0.25">
      <c r="B47" s="25" t="s">
        <v>31</v>
      </c>
      <c r="C47" s="26"/>
      <c r="D47" s="26"/>
      <c r="E47" s="27"/>
      <c r="F47" s="25" t="s">
        <v>131</v>
      </c>
      <c r="G47" s="26"/>
      <c r="H47" s="26"/>
      <c r="I47" s="26"/>
      <c r="J47" s="26"/>
      <c r="K47" s="27"/>
    </row>
    <row r="48" spans="2:16" ht="16.2" customHeight="1" x14ac:dyDescent="0.3">
      <c r="B48" s="32"/>
      <c r="C48" s="33"/>
      <c r="D48" s="33"/>
      <c r="E48" s="34"/>
      <c r="F48" s="32"/>
      <c r="G48" s="33"/>
      <c r="H48" s="33"/>
      <c r="I48" s="33"/>
      <c r="J48" s="33"/>
      <c r="K48" s="34"/>
    </row>
    <row r="49" spans="2:11" s="3" customFormat="1" ht="12" x14ac:dyDescent="0.25">
      <c r="B49" s="25" t="s">
        <v>30</v>
      </c>
      <c r="C49" s="26"/>
      <c r="D49" s="26"/>
      <c r="E49" s="27"/>
      <c r="F49" s="25" t="s">
        <v>122</v>
      </c>
      <c r="G49" s="26"/>
      <c r="H49" s="26"/>
      <c r="I49" s="26"/>
      <c r="J49" s="26"/>
      <c r="K49" s="27"/>
    </row>
    <row r="50" spans="2:11" ht="16.2" customHeight="1" x14ac:dyDescent="0.3">
      <c r="B50" s="32"/>
      <c r="C50" s="33"/>
      <c r="D50" s="33"/>
      <c r="E50" s="34"/>
      <c r="F50" s="32"/>
      <c r="G50" s="33"/>
      <c r="H50" s="33"/>
      <c r="I50" s="33"/>
      <c r="J50" s="33"/>
      <c r="K50" s="34"/>
    </row>
  </sheetData>
  <sheetProtection sheet="1" objects="1" scenarios="1" formatRows="0"/>
  <mergeCells count="32">
    <mergeCell ref="B5:I5"/>
    <mergeCell ref="B6:I6"/>
    <mergeCell ref="F9:G9"/>
    <mergeCell ref="H9:I9"/>
    <mergeCell ref="J9:K9"/>
    <mergeCell ref="B9:E9"/>
    <mergeCell ref="B7:K7"/>
    <mergeCell ref="B8:K8"/>
    <mergeCell ref="B49:E49"/>
    <mergeCell ref="F49:K49"/>
    <mergeCell ref="B50:E50"/>
    <mergeCell ref="F50:K50"/>
    <mergeCell ref="B10:E10"/>
    <mergeCell ref="B11:E11"/>
    <mergeCell ref="B47:E47"/>
    <mergeCell ref="B48:E48"/>
    <mergeCell ref="B12:C12"/>
    <mergeCell ref="B13:C13"/>
    <mergeCell ref="K15:K16"/>
    <mergeCell ref="E15:H15"/>
    <mergeCell ref="J10:K10"/>
    <mergeCell ref="J11:K11"/>
    <mergeCell ref="I15:I16"/>
    <mergeCell ref="B15:B16"/>
    <mergeCell ref="D12:K12"/>
    <mergeCell ref="D13:K13"/>
    <mergeCell ref="B45:K45"/>
    <mergeCell ref="F47:K47"/>
    <mergeCell ref="F48:K48"/>
    <mergeCell ref="C15:C16"/>
    <mergeCell ref="D15:D16"/>
    <mergeCell ref="J15:J16"/>
  </mergeCells>
  <conditionalFormatting sqref="F17:G42">
    <cfRule type="expression" dxfId="0" priority="1">
      <formula>IF(AND($E17="x",$G17&lt;&gt;""),TRUE,FALSE)</formula>
    </cfRule>
  </conditionalFormatting>
  <printOptions horizontalCentered="1"/>
  <pageMargins left="0.27559055118110237" right="0.27559055118110237" top="0.27559055118110237" bottom="0.27559055118110237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7C055AC-EEA1-4881-852B-C8949BE2F14A}">
          <x14:formula1>
            <xm:f>Koder!$A$2</xm:f>
          </x14:formula1>
          <xm:sqref>E17:E42</xm:sqref>
        </x14:dataValidation>
        <x14:dataValidation type="list" allowBlank="1" showInputMessage="1" showErrorMessage="1" xr:uid="{D70EA912-694F-4602-AB64-955302FBE9AE}">
          <x14:formula1>
            <xm:f>Koder!$C$2</xm:f>
          </x14:formula1>
          <xm:sqref>D17:D42</xm:sqref>
        </x14:dataValidation>
        <x14:dataValidation type="list" allowBlank="1" showInputMessage="1" showErrorMessage="1" xr:uid="{EE2B8FCB-27D3-476E-A186-C310CF49143F}">
          <x14:formula1>
            <xm:f>Koder!$E$2:$E$8</xm:f>
          </x14:formula1>
          <xm:sqref>K17:K42</xm:sqref>
        </x14:dataValidation>
        <x14:dataValidation type="list" allowBlank="1" showInputMessage="1" showErrorMessage="1" xr:uid="{3F09B22B-9008-41E5-ADFF-8CA06A7F9E02}">
          <x14:formula1>
            <xm:f>Koder!$G$2</xm:f>
          </x14:formula1>
          <xm:sqref>J17:J42</xm:sqref>
        </x14:dataValidation>
        <x14:dataValidation type="list" allowBlank="1" showInputMessage="1" showErrorMessage="1" xr:uid="{E566C23E-85CC-4628-A0C6-4C55B7048FF0}">
          <x14:formula1>
            <xm:f>Koder!$I$2:$I$53</xm:f>
          </x14:formula1>
          <xm:sqref>B6:I6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3A4A-E024-4387-A822-7ADB0DD0EDD3}">
  <dimension ref="A1:P53"/>
  <sheetViews>
    <sheetView topLeftCell="E1" workbookViewId="0">
      <pane xSplit="5" ySplit="1" topLeftCell="J23" activePane="bottomRight" state="frozen"/>
      <selection activeCell="E1" sqref="E1"/>
      <selection pane="topRight" activeCell="J1" sqref="J1"/>
      <selection pane="bottomLeft" activeCell="E2" sqref="E2"/>
      <selection pane="bottomRight" activeCell="I53" sqref="I53"/>
    </sheetView>
  </sheetViews>
  <sheetFormatPr defaultRowHeight="14.4" x14ac:dyDescent="0.3"/>
  <cols>
    <col min="1" max="1" width="19" bestFit="1" customWidth="1"/>
    <col min="3" max="3" width="14" bestFit="1" customWidth="1"/>
    <col min="7" max="7" width="24.88671875" bestFit="1" customWidth="1"/>
    <col min="9" max="9" width="56" bestFit="1" customWidth="1"/>
    <col min="10" max="10" width="11.5546875" bestFit="1" customWidth="1"/>
    <col min="11" max="11" width="10.6640625" bestFit="1" customWidth="1"/>
    <col min="12" max="12" width="11.109375" bestFit="1" customWidth="1"/>
    <col min="13" max="13" width="6.109375" bestFit="1" customWidth="1"/>
    <col min="14" max="14" width="7" bestFit="1" customWidth="1"/>
    <col min="15" max="15" width="11.44140625" bestFit="1" customWidth="1"/>
  </cols>
  <sheetData>
    <row r="1" spans="1:16" x14ac:dyDescent="0.3">
      <c r="A1" s="1" t="s">
        <v>4</v>
      </c>
      <c r="B1" s="1"/>
      <c r="C1" s="1" t="s">
        <v>3</v>
      </c>
      <c r="D1" s="1"/>
      <c r="E1" s="1" t="s">
        <v>9</v>
      </c>
      <c r="F1" s="1"/>
      <c r="G1" s="1" t="s">
        <v>17</v>
      </c>
      <c r="I1" s="1" t="s">
        <v>21</v>
      </c>
      <c r="J1" s="1" t="s">
        <v>75</v>
      </c>
      <c r="K1" s="1" t="s">
        <v>19</v>
      </c>
      <c r="L1" s="1" t="s">
        <v>20</v>
      </c>
      <c r="M1" s="1" t="s">
        <v>76</v>
      </c>
      <c r="N1" s="1" t="s">
        <v>77</v>
      </c>
      <c r="O1" s="1" t="s">
        <v>78</v>
      </c>
      <c r="P1" s="1" t="s">
        <v>167</v>
      </c>
    </row>
    <row r="2" spans="1:16" x14ac:dyDescent="0.3">
      <c r="A2" t="s">
        <v>18</v>
      </c>
      <c r="C2" t="s">
        <v>18</v>
      </c>
      <c r="E2" t="s">
        <v>10</v>
      </c>
      <c r="G2" t="s">
        <v>18</v>
      </c>
      <c r="I2" t="s">
        <v>34</v>
      </c>
      <c r="J2" t="s">
        <v>35</v>
      </c>
      <c r="K2" t="s">
        <v>36</v>
      </c>
      <c r="L2">
        <v>2200</v>
      </c>
      <c r="M2">
        <v>2200</v>
      </c>
      <c r="N2">
        <v>7210</v>
      </c>
      <c r="O2">
        <v>110</v>
      </c>
    </row>
    <row r="3" spans="1:16" x14ac:dyDescent="0.3">
      <c r="E3" t="s">
        <v>11</v>
      </c>
      <c r="I3" t="s">
        <v>37</v>
      </c>
      <c r="J3" t="s">
        <v>38</v>
      </c>
      <c r="K3" t="s">
        <v>39</v>
      </c>
      <c r="L3">
        <v>4500</v>
      </c>
      <c r="M3">
        <v>4500</v>
      </c>
      <c r="N3">
        <v>15150</v>
      </c>
      <c r="O3">
        <v>110</v>
      </c>
    </row>
    <row r="4" spans="1:16" x14ac:dyDescent="0.3">
      <c r="E4" t="s">
        <v>12</v>
      </c>
      <c r="I4" t="s">
        <v>40</v>
      </c>
      <c r="J4" t="s">
        <v>41</v>
      </c>
      <c r="K4" t="s">
        <v>42</v>
      </c>
      <c r="L4">
        <v>4400</v>
      </c>
      <c r="M4">
        <v>4400</v>
      </c>
      <c r="N4">
        <v>14014</v>
      </c>
      <c r="O4">
        <v>110</v>
      </c>
    </row>
    <row r="5" spans="1:16" x14ac:dyDescent="0.3">
      <c r="E5" t="s">
        <v>13</v>
      </c>
      <c r="I5" t="s">
        <v>43</v>
      </c>
      <c r="J5" t="s">
        <v>44</v>
      </c>
      <c r="K5" t="s">
        <v>45</v>
      </c>
      <c r="L5">
        <v>4300</v>
      </c>
      <c r="M5">
        <v>4300</v>
      </c>
      <c r="N5">
        <v>713</v>
      </c>
      <c r="O5">
        <v>110</v>
      </c>
    </row>
    <row r="6" spans="1:16" x14ac:dyDescent="0.3">
      <c r="E6" t="s">
        <v>14</v>
      </c>
      <c r="I6" t="s">
        <v>46</v>
      </c>
      <c r="J6" t="s">
        <v>47</v>
      </c>
      <c r="K6" t="s">
        <v>48</v>
      </c>
      <c r="L6">
        <v>4100</v>
      </c>
      <c r="M6">
        <v>4100</v>
      </c>
      <c r="N6">
        <v>1002</v>
      </c>
      <c r="O6">
        <v>110</v>
      </c>
    </row>
    <row r="7" spans="1:16" x14ac:dyDescent="0.3">
      <c r="E7" t="s">
        <v>15</v>
      </c>
      <c r="I7" t="s">
        <v>49</v>
      </c>
      <c r="J7" t="s">
        <v>50</v>
      </c>
      <c r="K7" t="s">
        <v>51</v>
      </c>
      <c r="L7">
        <v>5300</v>
      </c>
      <c r="M7">
        <v>5300</v>
      </c>
      <c r="N7">
        <v>801</v>
      </c>
      <c r="O7">
        <v>110</v>
      </c>
    </row>
    <row r="8" spans="1:16" x14ac:dyDescent="0.3">
      <c r="E8" t="s">
        <v>16</v>
      </c>
      <c r="I8" t="s">
        <v>52</v>
      </c>
      <c r="J8" t="s">
        <v>53</v>
      </c>
      <c r="K8" t="s">
        <v>54</v>
      </c>
      <c r="L8">
        <v>5110</v>
      </c>
      <c r="M8">
        <v>5110</v>
      </c>
      <c r="N8">
        <v>511077</v>
      </c>
      <c r="O8">
        <v>110</v>
      </c>
    </row>
    <row r="9" spans="1:16" x14ac:dyDescent="0.3">
      <c r="I9" t="s">
        <v>55</v>
      </c>
      <c r="J9" t="s">
        <v>56</v>
      </c>
      <c r="K9" t="s">
        <v>57</v>
      </c>
      <c r="L9">
        <v>5100</v>
      </c>
      <c r="M9">
        <v>5100</v>
      </c>
      <c r="N9">
        <v>18023</v>
      </c>
      <c r="O9">
        <v>110</v>
      </c>
    </row>
    <row r="10" spans="1:16" x14ac:dyDescent="0.3">
      <c r="I10" t="s">
        <v>58</v>
      </c>
      <c r="J10" t="s">
        <v>59</v>
      </c>
      <c r="K10" t="s">
        <v>60</v>
      </c>
      <c r="L10">
        <v>5200</v>
      </c>
      <c r="M10">
        <v>5200</v>
      </c>
      <c r="N10">
        <v>239458</v>
      </c>
      <c r="O10">
        <v>110</v>
      </c>
    </row>
    <row r="11" spans="1:16" x14ac:dyDescent="0.3">
      <c r="I11" t="s">
        <v>61</v>
      </c>
      <c r="J11" t="s">
        <v>62</v>
      </c>
      <c r="K11" t="s">
        <v>63</v>
      </c>
      <c r="L11">
        <v>2300</v>
      </c>
      <c r="M11">
        <v>2300</v>
      </c>
      <c r="N11">
        <v>7310</v>
      </c>
      <c r="O11">
        <v>110</v>
      </c>
    </row>
    <row r="12" spans="1:16" x14ac:dyDescent="0.3">
      <c r="I12" t="s">
        <v>64</v>
      </c>
      <c r="J12" t="s">
        <v>65</v>
      </c>
      <c r="K12" t="s">
        <v>66</v>
      </c>
      <c r="L12">
        <v>2100</v>
      </c>
      <c r="M12">
        <v>2100</v>
      </c>
      <c r="N12">
        <v>7110</v>
      </c>
      <c r="O12">
        <v>110</v>
      </c>
    </row>
    <row r="13" spans="1:16" x14ac:dyDescent="0.3">
      <c r="I13" t="s">
        <v>67</v>
      </c>
      <c r="J13" t="s">
        <v>68</v>
      </c>
      <c r="K13" t="s">
        <v>69</v>
      </c>
      <c r="L13">
        <v>7600</v>
      </c>
      <c r="M13">
        <v>7600</v>
      </c>
      <c r="N13">
        <v>800</v>
      </c>
      <c r="O13">
        <v>140</v>
      </c>
    </row>
    <row r="14" spans="1:16" x14ac:dyDescent="0.3">
      <c r="I14" t="s">
        <v>70</v>
      </c>
      <c r="J14" t="s">
        <v>71</v>
      </c>
      <c r="K14" t="s">
        <v>72</v>
      </c>
      <c r="L14">
        <v>4200</v>
      </c>
      <c r="M14">
        <v>4200</v>
      </c>
      <c r="N14">
        <v>1001</v>
      </c>
      <c r="O14">
        <v>110</v>
      </c>
    </row>
    <row r="15" spans="1:16" x14ac:dyDescent="0.3">
      <c r="I15" t="s">
        <v>73</v>
      </c>
      <c r="J15" t="s">
        <v>74</v>
      </c>
      <c r="K15">
        <v>3705500</v>
      </c>
      <c r="L15">
        <v>5500</v>
      </c>
      <c r="M15">
        <v>5500</v>
      </c>
      <c r="N15">
        <v>31</v>
      </c>
      <c r="O15">
        <v>110</v>
      </c>
    </row>
    <row r="16" spans="1:16" x14ac:dyDescent="0.3">
      <c r="I16" t="s">
        <v>79</v>
      </c>
      <c r="J16" t="s">
        <v>80</v>
      </c>
      <c r="K16" t="s">
        <v>81</v>
      </c>
      <c r="L16">
        <v>7500</v>
      </c>
      <c r="M16">
        <v>7500</v>
      </c>
      <c r="N16">
        <v>77903</v>
      </c>
    </row>
    <row r="17" spans="9:16" x14ac:dyDescent="0.3">
      <c r="I17" t="s">
        <v>126</v>
      </c>
      <c r="J17" t="s">
        <v>82</v>
      </c>
      <c r="K17" t="s">
        <v>144</v>
      </c>
      <c r="L17">
        <v>7550</v>
      </c>
      <c r="M17">
        <v>7550</v>
      </c>
      <c r="N17">
        <v>761</v>
      </c>
      <c r="O17">
        <v>110</v>
      </c>
      <c r="P17" t="s">
        <v>83</v>
      </c>
    </row>
    <row r="18" spans="9:16" x14ac:dyDescent="0.3">
      <c r="I18" t="s">
        <v>127</v>
      </c>
      <c r="J18" t="s">
        <v>82</v>
      </c>
      <c r="K18" t="s">
        <v>144</v>
      </c>
      <c r="L18">
        <v>7550</v>
      </c>
      <c r="M18">
        <v>7550</v>
      </c>
      <c r="N18">
        <v>761</v>
      </c>
      <c r="O18">
        <v>110</v>
      </c>
      <c r="P18" t="s">
        <v>83</v>
      </c>
    </row>
    <row r="19" spans="9:16" x14ac:dyDescent="0.3">
      <c r="I19" t="s">
        <v>124</v>
      </c>
      <c r="J19" t="s">
        <v>82</v>
      </c>
      <c r="K19" t="s">
        <v>144</v>
      </c>
      <c r="L19">
        <v>7550</v>
      </c>
      <c r="M19">
        <v>7550</v>
      </c>
      <c r="N19">
        <v>761</v>
      </c>
      <c r="O19">
        <v>110</v>
      </c>
      <c r="P19" t="s">
        <v>83</v>
      </c>
    </row>
    <row r="20" spans="9:16" x14ac:dyDescent="0.3">
      <c r="I20" t="s">
        <v>123</v>
      </c>
      <c r="J20" t="s">
        <v>82</v>
      </c>
      <c r="K20" t="s">
        <v>144</v>
      </c>
      <c r="L20">
        <v>7550</v>
      </c>
      <c r="M20">
        <v>7550</v>
      </c>
      <c r="N20">
        <v>761</v>
      </c>
      <c r="O20">
        <v>110</v>
      </c>
      <c r="P20" t="s">
        <v>83</v>
      </c>
    </row>
    <row r="21" spans="9:16" x14ac:dyDescent="0.3">
      <c r="I21" t="s">
        <v>128</v>
      </c>
      <c r="J21" t="s">
        <v>82</v>
      </c>
      <c r="K21" t="s">
        <v>144</v>
      </c>
      <c r="L21">
        <v>7550</v>
      </c>
      <c r="M21">
        <v>7550</v>
      </c>
      <c r="N21">
        <v>761</v>
      </c>
      <c r="O21">
        <v>110</v>
      </c>
      <c r="P21" t="s">
        <v>83</v>
      </c>
    </row>
    <row r="22" spans="9:16" x14ac:dyDescent="0.3">
      <c r="I22" t="s">
        <v>125</v>
      </c>
      <c r="J22" t="s">
        <v>82</v>
      </c>
      <c r="K22" t="s">
        <v>144</v>
      </c>
      <c r="L22">
        <v>7550</v>
      </c>
      <c r="M22">
        <v>7550</v>
      </c>
      <c r="N22">
        <v>761</v>
      </c>
      <c r="O22">
        <v>110</v>
      </c>
      <c r="P22" t="s">
        <v>83</v>
      </c>
    </row>
    <row r="23" spans="9:16" x14ac:dyDescent="0.3">
      <c r="I23" t="s">
        <v>164</v>
      </c>
      <c r="J23" t="s">
        <v>82</v>
      </c>
      <c r="K23" t="s">
        <v>144</v>
      </c>
      <c r="L23">
        <v>7550</v>
      </c>
      <c r="M23">
        <v>7550</v>
      </c>
      <c r="N23">
        <v>761</v>
      </c>
      <c r="O23">
        <v>110</v>
      </c>
      <c r="P23" t="s">
        <v>83</v>
      </c>
    </row>
    <row r="24" spans="9:16" x14ac:dyDescent="0.3">
      <c r="I24" t="s">
        <v>129</v>
      </c>
      <c r="J24" t="s">
        <v>82</v>
      </c>
      <c r="K24" t="s">
        <v>144</v>
      </c>
      <c r="L24">
        <v>7550</v>
      </c>
      <c r="M24">
        <v>7550</v>
      </c>
      <c r="N24">
        <v>761</v>
      </c>
      <c r="O24">
        <v>110</v>
      </c>
      <c r="P24" t="s">
        <v>83</v>
      </c>
    </row>
    <row r="25" spans="9:16" x14ac:dyDescent="0.3">
      <c r="I25" t="s">
        <v>130</v>
      </c>
      <c r="J25" t="s">
        <v>82</v>
      </c>
      <c r="K25" t="s">
        <v>144</v>
      </c>
      <c r="L25">
        <v>7550</v>
      </c>
      <c r="M25">
        <v>7550</v>
      </c>
      <c r="N25">
        <v>761</v>
      </c>
      <c r="O25">
        <v>110</v>
      </c>
      <c r="P25" t="s">
        <v>83</v>
      </c>
    </row>
    <row r="26" spans="9:16" x14ac:dyDescent="0.3">
      <c r="I26" t="s">
        <v>84</v>
      </c>
      <c r="J26" t="s">
        <v>85</v>
      </c>
      <c r="K26" t="s">
        <v>151</v>
      </c>
      <c r="L26">
        <v>7550</v>
      </c>
      <c r="M26">
        <v>7550</v>
      </c>
      <c r="N26">
        <v>761</v>
      </c>
      <c r="O26">
        <v>1101</v>
      </c>
      <c r="P26" t="s">
        <v>86</v>
      </c>
    </row>
    <row r="27" spans="9:16" x14ac:dyDescent="0.3">
      <c r="I27" t="s">
        <v>98</v>
      </c>
      <c r="K27" t="s">
        <v>143</v>
      </c>
      <c r="L27">
        <v>7550</v>
      </c>
      <c r="M27">
        <v>7550</v>
      </c>
      <c r="N27">
        <v>761</v>
      </c>
      <c r="O27">
        <v>110</v>
      </c>
    </row>
    <row r="28" spans="9:16" x14ac:dyDescent="0.3">
      <c r="I28" t="s">
        <v>132</v>
      </c>
      <c r="K28" t="s">
        <v>145</v>
      </c>
      <c r="L28">
        <v>7550</v>
      </c>
    </row>
    <row r="29" spans="9:16" x14ac:dyDescent="0.3">
      <c r="I29" t="s">
        <v>133</v>
      </c>
      <c r="K29" t="s">
        <v>146</v>
      </c>
      <c r="L29">
        <v>7550</v>
      </c>
    </row>
    <row r="30" spans="9:16" x14ac:dyDescent="0.3">
      <c r="I30" t="s">
        <v>134</v>
      </c>
      <c r="K30" t="s">
        <v>147</v>
      </c>
      <c r="L30">
        <v>7550</v>
      </c>
    </row>
    <row r="31" spans="9:16" x14ac:dyDescent="0.3">
      <c r="I31" t="s">
        <v>135</v>
      </c>
      <c r="K31" t="s">
        <v>148</v>
      </c>
      <c r="L31">
        <v>7550</v>
      </c>
    </row>
    <row r="32" spans="9:16" x14ac:dyDescent="0.3">
      <c r="I32" t="s">
        <v>136</v>
      </c>
      <c r="K32" t="s">
        <v>149</v>
      </c>
      <c r="L32">
        <v>7550</v>
      </c>
    </row>
    <row r="33" spans="9:16" x14ac:dyDescent="0.3">
      <c r="I33" t="s">
        <v>137</v>
      </c>
      <c r="K33" t="s">
        <v>150</v>
      </c>
      <c r="L33">
        <v>7550</v>
      </c>
    </row>
    <row r="34" spans="9:16" x14ac:dyDescent="0.3">
      <c r="I34" t="s">
        <v>138</v>
      </c>
      <c r="K34" t="s">
        <v>152</v>
      </c>
      <c r="L34">
        <v>7550</v>
      </c>
    </row>
    <row r="35" spans="9:16" x14ac:dyDescent="0.3">
      <c r="I35" t="s">
        <v>139</v>
      </c>
      <c r="K35" t="s">
        <v>153</v>
      </c>
      <c r="L35">
        <v>7550</v>
      </c>
    </row>
    <row r="36" spans="9:16" x14ac:dyDescent="0.3">
      <c r="I36" t="s">
        <v>140</v>
      </c>
      <c r="K36" t="s">
        <v>154</v>
      </c>
      <c r="L36">
        <v>7550</v>
      </c>
    </row>
    <row r="37" spans="9:16" x14ac:dyDescent="0.3">
      <c r="I37" t="s">
        <v>91</v>
      </c>
      <c r="J37" t="s">
        <v>92</v>
      </c>
      <c r="K37" t="s">
        <v>142</v>
      </c>
      <c r="L37">
        <v>7570</v>
      </c>
      <c r="M37">
        <v>7570</v>
      </c>
      <c r="N37">
        <v>77902</v>
      </c>
      <c r="O37">
        <v>130</v>
      </c>
    </row>
    <row r="38" spans="9:16" x14ac:dyDescent="0.3">
      <c r="I38" t="s">
        <v>87</v>
      </c>
      <c r="J38" t="s">
        <v>88</v>
      </c>
      <c r="K38" t="s">
        <v>89</v>
      </c>
      <c r="L38">
        <v>7500</v>
      </c>
      <c r="M38">
        <v>7500</v>
      </c>
      <c r="N38">
        <v>77903</v>
      </c>
      <c r="O38">
        <v>110</v>
      </c>
      <c r="P38" t="s">
        <v>90</v>
      </c>
    </row>
    <row r="39" spans="9:16" x14ac:dyDescent="0.3">
      <c r="I39" t="s">
        <v>165</v>
      </c>
      <c r="J39" t="s">
        <v>166</v>
      </c>
      <c r="K39" t="s">
        <v>89</v>
      </c>
      <c r="L39">
        <v>7500</v>
      </c>
      <c r="M39">
        <v>7500</v>
      </c>
      <c r="N39">
        <v>761</v>
      </c>
      <c r="O39">
        <v>110</v>
      </c>
      <c r="P39" s="23" t="s">
        <v>83</v>
      </c>
    </row>
    <row r="40" spans="9:16" x14ac:dyDescent="0.3">
      <c r="I40" t="s">
        <v>168</v>
      </c>
      <c r="J40" t="s">
        <v>169</v>
      </c>
      <c r="K40" t="s">
        <v>170</v>
      </c>
      <c r="L40">
        <v>7500</v>
      </c>
      <c r="M40">
        <v>7500</v>
      </c>
      <c r="N40">
        <v>77903</v>
      </c>
      <c r="O40">
        <v>110</v>
      </c>
      <c r="P40" s="23" t="s">
        <v>83</v>
      </c>
    </row>
    <row r="41" spans="9:16" x14ac:dyDescent="0.3">
      <c r="I41" t="s">
        <v>93</v>
      </c>
      <c r="J41" t="s">
        <v>94</v>
      </c>
      <c r="K41" t="s">
        <v>89</v>
      </c>
      <c r="L41">
        <v>7500</v>
      </c>
      <c r="M41">
        <v>7500</v>
      </c>
      <c r="N41">
        <v>77903</v>
      </c>
      <c r="O41">
        <v>110</v>
      </c>
      <c r="P41" t="s">
        <v>90</v>
      </c>
    </row>
    <row r="42" spans="9:16" x14ac:dyDescent="0.3">
      <c r="I42" t="s">
        <v>95</v>
      </c>
      <c r="J42" t="s">
        <v>96</v>
      </c>
      <c r="K42" t="s">
        <v>97</v>
      </c>
      <c r="L42">
        <v>2100</v>
      </c>
      <c r="M42">
        <v>2100</v>
      </c>
      <c r="N42">
        <v>340100</v>
      </c>
      <c r="O42">
        <v>2502</v>
      </c>
    </row>
    <row r="43" spans="9:16" x14ac:dyDescent="0.3">
      <c r="I43" t="s">
        <v>104</v>
      </c>
      <c r="J43" t="s">
        <v>105</v>
      </c>
      <c r="K43" t="s">
        <v>103</v>
      </c>
      <c r="L43">
        <v>7500</v>
      </c>
      <c r="M43">
        <v>7500</v>
      </c>
      <c r="N43">
        <v>77903</v>
      </c>
      <c r="O43">
        <v>1101</v>
      </c>
      <c r="P43" t="s">
        <v>106</v>
      </c>
    </row>
    <row r="44" spans="9:16" x14ac:dyDescent="0.3">
      <c r="I44" t="s">
        <v>162</v>
      </c>
      <c r="K44" t="s">
        <v>163</v>
      </c>
      <c r="L44">
        <v>7500</v>
      </c>
      <c r="M44">
        <v>7500</v>
      </c>
      <c r="N44">
        <v>77903</v>
      </c>
      <c r="O44">
        <v>1101</v>
      </c>
      <c r="P44">
        <v>101012</v>
      </c>
    </row>
    <row r="45" spans="9:16" x14ac:dyDescent="0.3">
      <c r="I45" t="s">
        <v>99</v>
      </c>
      <c r="J45" t="s">
        <v>100</v>
      </c>
      <c r="K45" t="s">
        <v>101</v>
      </c>
      <c r="L45">
        <v>7500</v>
      </c>
      <c r="M45">
        <v>7500</v>
      </c>
      <c r="N45">
        <v>77903</v>
      </c>
      <c r="O45">
        <v>1101</v>
      </c>
      <c r="P45" t="s">
        <v>102</v>
      </c>
    </row>
    <row r="46" spans="9:16" x14ac:dyDescent="0.3">
      <c r="I46" t="s">
        <v>171</v>
      </c>
      <c r="K46" t="s">
        <v>48</v>
      </c>
      <c r="L46">
        <v>4100</v>
      </c>
      <c r="M46">
        <v>4100</v>
      </c>
      <c r="N46">
        <v>1002</v>
      </c>
      <c r="O46">
        <v>110</v>
      </c>
    </row>
    <row r="47" spans="9:16" x14ac:dyDescent="0.3">
      <c r="I47" t="s">
        <v>172</v>
      </c>
      <c r="K47" t="s">
        <v>72</v>
      </c>
      <c r="L47">
        <v>4200</v>
      </c>
      <c r="M47">
        <v>4200</v>
      </c>
      <c r="N47">
        <v>1001</v>
      </c>
      <c r="O47">
        <v>110</v>
      </c>
    </row>
    <row r="48" spans="9:16" x14ac:dyDescent="0.3">
      <c r="I48" t="s">
        <v>107</v>
      </c>
      <c r="J48" t="s">
        <v>108</v>
      </c>
      <c r="K48" t="s">
        <v>109</v>
      </c>
      <c r="L48">
        <v>7500</v>
      </c>
      <c r="M48">
        <v>7500</v>
      </c>
      <c r="N48">
        <v>77903</v>
      </c>
      <c r="O48">
        <v>1101</v>
      </c>
      <c r="P48" t="s">
        <v>110</v>
      </c>
    </row>
    <row r="49" spans="9:16" x14ac:dyDescent="0.3">
      <c r="I49" t="s">
        <v>160</v>
      </c>
      <c r="K49" t="s">
        <v>161</v>
      </c>
      <c r="L49">
        <v>7500</v>
      </c>
      <c r="M49">
        <v>7500</v>
      </c>
      <c r="N49">
        <v>77903</v>
      </c>
    </row>
    <row r="50" spans="9:16" x14ac:dyDescent="0.3">
      <c r="I50" t="s">
        <v>111</v>
      </c>
      <c r="J50" t="s">
        <v>112</v>
      </c>
      <c r="K50" t="s">
        <v>113</v>
      </c>
      <c r="L50">
        <v>7500</v>
      </c>
      <c r="M50">
        <v>7500</v>
      </c>
      <c r="N50">
        <v>77903</v>
      </c>
    </row>
    <row r="51" spans="9:16" x14ac:dyDescent="0.3">
      <c r="I51" t="s">
        <v>114</v>
      </c>
      <c r="J51" t="s">
        <v>115</v>
      </c>
      <c r="K51" t="s">
        <v>116</v>
      </c>
      <c r="L51">
        <v>7500</v>
      </c>
      <c r="M51">
        <v>7500</v>
      </c>
      <c r="N51">
        <v>77903</v>
      </c>
    </row>
    <row r="52" spans="9:16" x14ac:dyDescent="0.3">
      <c r="I52" t="s">
        <v>173</v>
      </c>
      <c r="K52" t="s">
        <v>174</v>
      </c>
      <c r="L52">
        <v>7500</v>
      </c>
      <c r="M52">
        <v>7500</v>
      </c>
      <c r="N52">
        <v>77503</v>
      </c>
      <c r="O52">
        <v>274</v>
      </c>
    </row>
    <row r="53" spans="9:16" x14ac:dyDescent="0.3">
      <c r="I53" t="s">
        <v>175</v>
      </c>
      <c r="K53" t="s">
        <v>176</v>
      </c>
      <c r="L53">
        <v>7500</v>
      </c>
      <c r="M53">
        <v>7500</v>
      </c>
      <c r="N53">
        <v>77903</v>
      </c>
      <c r="O53">
        <v>110</v>
      </c>
      <c r="P53" s="24" t="s">
        <v>177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Sammanträdesuppgift</vt:lpstr>
      <vt:lpstr>Koder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Sammanträdsuppgift</dc:title>
  <dc:creator>Maria.Grotherus@uppsala.se</dc:creator>
  <cp:lastModifiedBy>Hellgren Carina</cp:lastModifiedBy>
  <cp:lastPrinted>2023-03-06T07:13:47Z</cp:lastPrinted>
  <dcterms:created xsi:type="dcterms:W3CDTF">2019-01-24T09:26:07Z</dcterms:created>
  <dcterms:modified xsi:type="dcterms:W3CDTF">2023-06-08T08:35:19Z</dcterms:modified>
</cp:coreProperties>
</file>